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bernacion\Desktop\TRABAJO MENSUAL DEL PORTAL\"/>
    </mc:Choice>
  </mc:AlternateContent>
  <xr:revisionPtr revIDLastSave="0" documentId="8_{58ABD4F7-8D69-4CC6-B416-E94C33D74225}" xr6:coauthVersionLast="47" xr6:coauthVersionMax="47" xr10:uidLastSave="{00000000-0000-0000-0000-000000000000}"/>
  <bookViews>
    <workbookView xWindow="-120" yWindow="-120" windowWidth="15600" windowHeight="11160" tabRatio="926" firstSheet="3" activeTab="7" xr2:uid="{00000000-000D-0000-FFFF-FFFF00000000}"/>
  </bookViews>
  <sheets>
    <sheet name="Control ck" sheetId="2" r:id="rId1"/>
    <sheet name="CK TRANSITO" sheetId="4" r:id="rId2"/>
    <sheet name="Informe mensual" sheetId="1" r:id="rId3"/>
    <sheet name=" banco" sheetId="3" r:id="rId4"/>
    <sheet name="Relacion Int Pol" sheetId="12" r:id="rId5"/>
    <sheet name="CONTR.2" sheetId="16" r:id="rId6"/>
    <sheet name="Hoja4" sheetId="13" r:id="rId7"/>
    <sheet name="AYUAS" sheetId="15" r:id="rId8"/>
    <sheet name="debitos banco" sheetId="9" state="hidden" r:id="rId9"/>
    <sheet name="PRESUP" sheetId="14" state="hidden" r:id="rId10"/>
  </sheets>
  <definedNames>
    <definedName name="_xlnm._FilterDatabase" localSheetId="0" hidden="1">'Control ck'!$E$2:$E$133</definedName>
    <definedName name="_xlnm.Print_Area" localSheetId="0">'Control ck'!$A$28:$I$129</definedName>
    <definedName name="_xlnm.Print_Titles" localSheetId="0">'Control ck'!$2:$5</definedName>
  </definedNames>
  <calcPr calcId="181029"/>
</workbook>
</file>

<file path=xl/calcChain.xml><?xml version="1.0" encoding="utf-8"?>
<calcChain xmlns="http://schemas.openxmlformats.org/spreadsheetml/2006/main">
  <c r="G50" i="15" l="1"/>
  <c r="H11" i="15"/>
  <c r="H12" i="15" s="1"/>
  <c r="H13" i="15" s="1"/>
  <c r="H14" i="15" s="1"/>
  <c r="H15" i="15" s="1"/>
  <c r="H16" i="15" s="1"/>
  <c r="H17" i="15" s="1"/>
  <c r="H18" i="15" s="1"/>
  <c r="H19" i="15" s="1"/>
  <c r="H20" i="15" s="1"/>
  <c r="H21" i="15" s="1"/>
  <c r="H22" i="15" s="1"/>
  <c r="H23" i="15" s="1"/>
  <c r="H24" i="15" s="1"/>
  <c r="H25" i="15" s="1"/>
  <c r="G176" i="3" l="1"/>
  <c r="G161" i="3"/>
  <c r="G165" i="3" s="1"/>
  <c r="G168" i="3" s="1"/>
  <c r="G178" i="3" l="1"/>
  <c r="H26" i="15" l="1"/>
  <c r="H27" i="15" s="1"/>
  <c r="H28" i="15" s="1"/>
  <c r="H29" i="15" s="1"/>
  <c r="H30" i="15" s="1"/>
  <c r="H31" i="15" s="1"/>
  <c r="H32" i="15" s="1"/>
  <c r="H33" i="15" s="1"/>
  <c r="H34" i="15" s="1"/>
  <c r="H35" i="15" s="1"/>
  <c r="H36" i="15" s="1"/>
  <c r="H37" i="15" s="1"/>
  <c r="H38" i="15" s="1"/>
  <c r="H39" i="15" s="1"/>
  <c r="H40" i="15" s="1"/>
  <c r="H41" i="15" s="1"/>
  <c r="H42" i="15" s="1"/>
  <c r="H43" i="15" s="1"/>
  <c r="H44" i="15" s="1"/>
  <c r="H45" i="15" s="1"/>
  <c r="H46" i="15" s="1"/>
  <c r="H47" i="15" s="1"/>
  <c r="H48" i="15" s="1"/>
  <c r="H49" i="15" s="1"/>
  <c r="H50" i="15" s="1"/>
  <c r="G122" i="3" l="1"/>
  <c r="G124" i="3" s="1"/>
  <c r="G107" i="3"/>
  <c r="G111" i="3" l="1"/>
  <c r="G63" i="3" l="1"/>
  <c r="G67" i="3" s="1"/>
  <c r="G78" i="3"/>
  <c r="G80" i="3" s="1"/>
  <c r="H47" i="16"/>
  <c r="H7" i="9"/>
  <c r="H8" i="9" s="1"/>
  <c r="H7" i="14"/>
  <c r="H8" i="14" s="1"/>
  <c r="G52" i="14" l="1"/>
  <c r="F52" i="9"/>
  <c r="F52" i="14"/>
  <c r="I52" i="14" l="1"/>
  <c r="G47" i="16"/>
  <c r="H23" i="16" l="1"/>
  <c r="G23" i="16"/>
  <c r="D77" i="14" l="1"/>
  <c r="D58" i="14"/>
  <c r="D78" i="14" l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16" i="1"/>
  <c r="D35" i="14" l="1"/>
  <c r="D16" i="14"/>
  <c r="D36" i="14" l="1"/>
  <c r="F363" i="13" l="1"/>
  <c r="H5350" i="2" l="1"/>
  <c r="F327" i="13" l="1"/>
  <c r="G5330" i="2" l="1"/>
  <c r="H5330" i="2"/>
  <c r="F345" i="13" l="1"/>
  <c r="G5173" i="2" l="1"/>
  <c r="H5173" i="2"/>
  <c r="G5093" i="2" l="1"/>
  <c r="H5093" i="2"/>
  <c r="H5024" i="2" l="1"/>
  <c r="H4935" i="2" l="1"/>
  <c r="G4935" i="2"/>
  <c r="G4853" i="2" l="1"/>
  <c r="H4853" i="2"/>
  <c r="G4761" i="2" l="1"/>
  <c r="H4761" i="2"/>
  <c r="G4700" i="2" l="1"/>
  <c r="H4700" i="2"/>
  <c r="F274" i="13" l="1"/>
  <c r="H4599" i="2" l="1"/>
  <c r="E37" i="13" l="1"/>
  <c r="F37" i="13"/>
  <c r="G4529" i="2" l="1"/>
  <c r="H4529" i="2"/>
  <c r="F241" i="13" l="1"/>
  <c r="H4444" i="2" l="1"/>
  <c r="G4444" i="2"/>
  <c r="H4357" i="2" l="1"/>
  <c r="G4357" i="2"/>
  <c r="F146" i="13" l="1"/>
  <c r="F179" i="13" l="1"/>
  <c r="E202" i="13" l="1"/>
  <c r="G4293" i="2" l="1"/>
  <c r="H4293" i="2"/>
  <c r="H4117" i="2" l="1"/>
  <c r="G4117" i="2"/>
  <c r="H4020" i="2" l="1"/>
  <c r="F126" i="13" l="1"/>
  <c r="G3918" i="2" l="1"/>
  <c r="H3918" i="2"/>
  <c r="H3851" i="2" l="1"/>
  <c r="G3767" i="2" l="1"/>
  <c r="H3767" i="2"/>
  <c r="G3723" i="2" l="1"/>
  <c r="H3723" i="2"/>
  <c r="F92" i="13" l="1"/>
  <c r="H3627" i="2" l="1"/>
  <c r="H3539" i="2" l="1"/>
  <c r="F80" i="13" l="1"/>
  <c r="G3451" i="2" l="1"/>
  <c r="H3451" i="2"/>
  <c r="H3326" i="2" l="1"/>
  <c r="G3326" i="2"/>
  <c r="H3239" i="2" l="1"/>
  <c r="G3239" i="2"/>
  <c r="H3177" i="2" l="1"/>
  <c r="G3177" i="2"/>
  <c r="F19" i="13" l="1"/>
  <c r="H2765" i="2" l="1"/>
  <c r="H2697" i="2" l="1"/>
  <c r="G2697" i="2"/>
  <c r="F23" i="4"/>
  <c r="E37" i="1" l="1"/>
  <c r="G17" i="3" l="1"/>
  <c r="G21" i="3" s="1"/>
  <c r="G33" i="9" l="1"/>
  <c r="G52" i="9" s="1"/>
  <c r="I52" i="9" s="1"/>
  <c r="H1921" i="2" l="1"/>
  <c r="G1921" i="2"/>
  <c r="G1880" i="2" l="1"/>
  <c r="H1880" i="2"/>
  <c r="G1774" i="2" l="1"/>
  <c r="H1774" i="2"/>
  <c r="H1703" i="2" l="1"/>
  <c r="H1705" i="2" s="1"/>
  <c r="G1705" i="2"/>
  <c r="G1629" i="2" l="1"/>
  <c r="H1629" i="2"/>
  <c r="H1554" i="2" l="1"/>
  <c r="G1556" i="2"/>
  <c r="H1556" i="2" l="1"/>
  <c r="D10" i="1"/>
  <c r="G1474" i="2" l="1"/>
  <c r="H1474" i="2"/>
  <c r="G1402" i="2"/>
  <c r="H1402" i="2"/>
  <c r="G1348" i="2" l="1"/>
  <c r="H1348" i="2"/>
  <c r="G1231" i="2" l="1"/>
  <c r="H1231" i="2"/>
  <c r="G1125" i="2" l="1"/>
  <c r="H1125" i="2"/>
  <c r="G999" i="2" l="1"/>
  <c r="H999" i="2"/>
  <c r="H956" i="2" l="1"/>
  <c r="G956" i="2" l="1"/>
  <c r="H876" i="2" l="1"/>
  <c r="G876" i="2"/>
  <c r="G796" i="2" l="1"/>
  <c r="H796" i="2"/>
  <c r="G735" i="2" l="1"/>
  <c r="H735" i="2"/>
  <c r="H597" i="2" l="1"/>
  <c r="H599" i="2" s="1"/>
  <c r="G599" i="2"/>
  <c r="H548" i="2" l="1"/>
  <c r="G548" i="2"/>
  <c r="H461" i="2" l="1"/>
  <c r="H463" i="2" l="1"/>
  <c r="G463" i="2" l="1"/>
  <c r="H400" i="2" l="1"/>
  <c r="G400" i="2"/>
  <c r="J372" i="2" l="1"/>
  <c r="G372" i="2"/>
  <c r="H372" i="2"/>
  <c r="H216" i="2" l="1"/>
  <c r="G218" i="2"/>
  <c r="H218" i="2" l="1"/>
  <c r="G135" i="2" l="1"/>
  <c r="H135" i="2"/>
  <c r="F33" i="9" l="1"/>
  <c r="E33" i="9"/>
  <c r="D33" i="9"/>
  <c r="C33" i="9"/>
  <c r="B33" i="9"/>
  <c r="A33" i="9"/>
  <c r="H33" i="9" l="1"/>
  <c r="E15" i="1" l="1"/>
  <c r="E18" i="1"/>
  <c r="E28" i="1"/>
  <c r="E43" i="1" l="1"/>
  <c r="D46" i="1"/>
  <c r="D48" i="1" s="1"/>
  <c r="H132" i="2" l="1"/>
  <c r="G132" i="2" l="1"/>
  <c r="E22" i="12" l="1"/>
  <c r="E90" i="12" l="1"/>
  <c r="E56" i="12"/>
  <c r="J130" i="2" l="1"/>
  <c r="I7" i="2"/>
  <c r="I8" i="2" s="1"/>
  <c r="I9" i="2" s="1"/>
  <c r="I10" i="2" s="1"/>
  <c r="I11" i="2" s="1"/>
  <c r="C51" i="2"/>
  <c r="C52" i="2" s="1"/>
  <c r="C31" i="2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53" i="2" l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I12" i="2" l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I60" i="2" s="1"/>
  <c r="I61" i="2" s="1"/>
  <c r="I62" i="2" s="1"/>
  <c r="I63" i="2" s="1"/>
  <c r="I64" i="2" s="1"/>
  <c r="I65" i="2" s="1"/>
  <c r="I66" i="2" s="1"/>
  <c r="I67" i="2" s="1"/>
  <c r="I68" i="2" s="1"/>
  <c r="I69" i="2" s="1"/>
  <c r="I70" i="2" s="1"/>
  <c r="I71" i="2" s="1"/>
  <c r="I72" i="2" s="1"/>
  <c r="I73" i="2" s="1"/>
  <c r="I74" i="2" s="1"/>
  <c r="I75" i="2" s="1"/>
  <c r="I76" i="2" s="1"/>
  <c r="I77" i="2" s="1"/>
  <c r="I78" i="2" s="1"/>
  <c r="I79" i="2" s="1"/>
  <c r="I80" i="2" s="1"/>
  <c r="I81" i="2" s="1"/>
  <c r="I82" i="2" s="1"/>
  <c r="I83" i="2" s="1"/>
  <c r="I84" i="2" s="1"/>
  <c r="I85" i="2" s="1"/>
  <c r="I86" i="2" s="1"/>
  <c r="I87" i="2" s="1"/>
  <c r="I88" i="2" s="1"/>
  <c r="I89" i="2" s="1"/>
  <c r="I90" i="2" s="1"/>
  <c r="I91" i="2" s="1"/>
  <c r="I92" i="2" s="1"/>
  <c r="I93" i="2" s="1"/>
  <c r="I94" i="2" s="1"/>
  <c r="I95" i="2" s="1"/>
  <c r="I96" i="2" s="1"/>
  <c r="I97" i="2" s="1"/>
  <c r="I98" i="2" s="1"/>
  <c r="I99" i="2" s="1"/>
  <c r="I100" i="2" s="1"/>
  <c r="I101" i="2" s="1"/>
  <c r="I102" i="2" s="1"/>
  <c r="I103" i="2" s="1"/>
  <c r="I104" i="2" s="1"/>
  <c r="I105" i="2" s="1"/>
  <c r="I106" i="2" s="1"/>
  <c r="I107" i="2" s="1"/>
  <c r="I108" i="2" s="1"/>
  <c r="I109" i="2" s="1"/>
  <c r="I110" i="2" s="1"/>
  <c r="I111" i="2" s="1"/>
  <c r="I112" i="2" s="1"/>
  <c r="I113" i="2" s="1"/>
  <c r="I114" i="2" s="1"/>
  <c r="I115" i="2" s="1"/>
  <c r="I116" i="2" s="1"/>
  <c r="I117" i="2" s="1"/>
  <c r="I118" i="2" s="1"/>
  <c r="I119" i="2" s="1"/>
  <c r="I120" i="2" s="1"/>
  <c r="I121" i="2" s="1"/>
  <c r="I122" i="2" s="1"/>
  <c r="I123" i="2" s="1"/>
  <c r="I124" i="2" s="1"/>
  <c r="I125" i="2" s="1"/>
  <c r="I126" i="2" s="1"/>
  <c r="I127" i="2" s="1"/>
  <c r="I128" i="2" s="1"/>
  <c r="I129" i="2" s="1"/>
  <c r="I130" i="2" s="1"/>
  <c r="I140" i="2" l="1"/>
  <c r="I141" i="2" l="1"/>
  <c r="I142" i="2" s="1"/>
  <c r="I143" i="2" s="1"/>
  <c r="I144" i="2" s="1"/>
  <c r="I145" i="2" s="1"/>
  <c r="I146" i="2" s="1"/>
  <c r="I147" i="2" s="1"/>
  <c r="I148" i="2" s="1"/>
  <c r="I149" i="2" s="1"/>
  <c r="I150" i="2" s="1"/>
  <c r="I151" i="2" s="1"/>
  <c r="I152" i="2" s="1"/>
  <c r="I153" i="2" s="1"/>
  <c r="I154" i="2" s="1"/>
  <c r="I155" i="2" s="1"/>
  <c r="I156" i="2" s="1"/>
  <c r="I157" i="2" s="1"/>
  <c r="I158" i="2" s="1"/>
  <c r="I159" i="2" s="1"/>
  <c r="I160" i="2" s="1"/>
  <c r="I161" i="2" s="1"/>
  <c r="I162" i="2" s="1"/>
  <c r="I163" i="2" s="1"/>
  <c r="I164" i="2" s="1"/>
  <c r="I165" i="2" s="1"/>
  <c r="I166" i="2" s="1"/>
  <c r="I167" i="2" s="1"/>
  <c r="I168" i="2" s="1"/>
  <c r="I169" i="2" s="1"/>
  <c r="I170" i="2" s="1"/>
  <c r="I171" i="2" s="1"/>
  <c r="I172" i="2" s="1"/>
  <c r="I173" i="2" s="1"/>
  <c r="I174" i="2" s="1"/>
  <c r="I175" i="2" s="1"/>
  <c r="I176" i="2" s="1"/>
  <c r="I177" i="2" s="1"/>
  <c r="I178" i="2" s="1"/>
  <c r="I179" i="2" s="1"/>
  <c r="I180" i="2" s="1"/>
  <c r="I181" i="2" s="1"/>
  <c r="I182" i="2" s="1"/>
  <c r="I183" i="2" s="1"/>
  <c r="I184" i="2" s="1"/>
  <c r="I185" i="2" s="1"/>
  <c r="I186" i="2" s="1"/>
  <c r="I187" i="2" s="1"/>
  <c r="I188" i="2" s="1"/>
  <c r="I189" i="2" s="1"/>
  <c r="I190" i="2" s="1"/>
  <c r="I191" i="2" s="1"/>
  <c r="I192" i="2" s="1"/>
  <c r="I193" i="2" s="1"/>
  <c r="I194" i="2" s="1"/>
  <c r="I195" i="2" s="1"/>
  <c r="I196" i="2" s="1"/>
  <c r="I197" i="2" s="1"/>
  <c r="I198" i="2" s="1"/>
  <c r="I199" i="2" s="1"/>
  <c r="I200" i="2" s="1"/>
  <c r="I201" i="2" s="1"/>
  <c r="I202" i="2" s="1"/>
  <c r="I203" i="2" s="1"/>
  <c r="I204" i="2" s="1"/>
  <c r="I205" i="2" s="1"/>
  <c r="I206" i="2" s="1"/>
  <c r="I207" i="2" s="1"/>
  <c r="I208" i="2" s="1"/>
  <c r="I209" i="2" s="1"/>
  <c r="I210" i="2" s="1"/>
  <c r="I211" i="2" s="1"/>
  <c r="I212" i="2" s="1"/>
  <c r="I213" i="2" s="1"/>
  <c r="I214" i="2" s="1"/>
  <c r="I215" i="2" s="1"/>
  <c r="I216" i="2" s="1"/>
  <c r="I222" i="2" s="1"/>
  <c r="I223" i="2" s="1"/>
  <c r="I224" i="2" s="1"/>
  <c r="I225" i="2" s="1"/>
  <c r="I226" i="2" s="1"/>
  <c r="I227" i="2" s="1"/>
  <c r="I228" i="2" s="1"/>
  <c r="I229" i="2" s="1"/>
  <c r="I230" i="2" s="1"/>
  <c r="I231" i="2" s="1"/>
  <c r="I232" i="2" s="1"/>
  <c r="I233" i="2" s="1"/>
  <c r="I234" i="2" s="1"/>
  <c r="I235" i="2" s="1"/>
  <c r="I236" i="2" s="1"/>
  <c r="I237" i="2" s="1"/>
  <c r="I238" i="2" s="1"/>
  <c r="I239" i="2" s="1"/>
  <c r="I240" i="2" s="1"/>
  <c r="I241" i="2" s="1"/>
  <c r="I242" i="2" s="1"/>
  <c r="I243" i="2" s="1"/>
  <c r="I244" i="2" s="1"/>
  <c r="I245" i="2" s="1"/>
  <c r="I246" i="2" s="1"/>
  <c r="I247" i="2" s="1"/>
  <c r="I248" i="2" s="1"/>
  <c r="I249" i="2" s="1"/>
  <c r="I250" i="2" s="1"/>
  <c r="I251" i="2" s="1"/>
  <c r="I252" i="2" s="1"/>
  <c r="I253" i="2" s="1"/>
  <c r="I254" i="2" s="1"/>
  <c r="I255" i="2" s="1"/>
  <c r="I256" i="2" s="1"/>
  <c r="I257" i="2" s="1"/>
  <c r="I258" i="2" s="1"/>
  <c r="I259" i="2" s="1"/>
  <c r="I260" i="2" s="1"/>
  <c r="I261" i="2" s="1"/>
  <c r="I262" i="2" s="1"/>
  <c r="I263" i="2" s="1"/>
  <c r="I264" i="2" s="1"/>
  <c r="I265" i="2" s="1"/>
  <c r="I266" i="2" s="1"/>
  <c r="I267" i="2" s="1"/>
  <c r="I268" i="2" s="1"/>
  <c r="I269" i="2" s="1"/>
  <c r="I270" i="2" s="1"/>
  <c r="I271" i="2" s="1"/>
  <c r="I272" i="2" s="1"/>
  <c r="I273" i="2" s="1"/>
  <c r="I274" i="2" s="1"/>
  <c r="I275" i="2" s="1"/>
  <c r="I276" i="2" s="1"/>
  <c r="I277" i="2" s="1"/>
  <c r="I278" i="2" s="1"/>
  <c r="I279" i="2" s="1"/>
  <c r="I280" i="2" s="1"/>
  <c r="I281" i="2" s="1"/>
  <c r="I282" i="2" s="1"/>
  <c r="I283" i="2" s="1"/>
  <c r="I284" i="2" s="1"/>
  <c r="I285" i="2" s="1"/>
  <c r="I286" i="2" s="1"/>
  <c r="I287" i="2" s="1"/>
  <c r="I288" i="2" s="1"/>
  <c r="I289" i="2" s="1"/>
  <c r="I290" i="2" s="1"/>
  <c r="I291" i="2" s="1"/>
  <c r="I292" i="2" s="1"/>
  <c r="I293" i="2" s="1"/>
  <c r="I294" i="2" s="1"/>
  <c r="I295" i="2" s="1"/>
  <c r="I296" i="2" s="1"/>
  <c r="I297" i="2" s="1"/>
  <c r="I298" i="2" s="1"/>
  <c r="I299" i="2" s="1"/>
  <c r="I300" i="2" s="1"/>
  <c r="I301" i="2" s="1"/>
  <c r="I302" i="2" s="1"/>
  <c r="I303" i="2" s="1"/>
  <c r="I304" i="2" s="1"/>
  <c r="I305" i="2" s="1"/>
  <c r="I306" i="2" s="1"/>
  <c r="I307" i="2" s="1"/>
  <c r="I308" i="2" s="1"/>
  <c r="I309" i="2" s="1"/>
  <c r="I310" i="2" s="1"/>
  <c r="I311" i="2" s="1"/>
  <c r="I312" i="2" s="1"/>
  <c r="I313" i="2" s="1"/>
  <c r="I314" i="2" s="1"/>
  <c r="I315" i="2" s="1"/>
  <c r="I316" i="2" s="1"/>
  <c r="I317" i="2" s="1"/>
  <c r="I318" i="2" s="1"/>
  <c r="I319" i="2" s="1"/>
  <c r="I320" i="2" s="1"/>
  <c r="I321" i="2" s="1"/>
  <c r="I322" i="2" s="1"/>
  <c r="I323" i="2" s="1"/>
  <c r="I324" i="2" s="1"/>
  <c r="I325" i="2" s="1"/>
  <c r="I326" i="2" s="1"/>
  <c r="I327" i="2" s="1"/>
  <c r="I328" i="2" s="1"/>
  <c r="I329" i="2" s="1"/>
  <c r="I330" i="2" s="1"/>
  <c r="I331" i="2" s="1"/>
  <c r="I332" i="2" s="1"/>
  <c r="I333" i="2" s="1"/>
  <c r="I334" i="2" s="1"/>
  <c r="I335" i="2" s="1"/>
  <c r="I336" i="2" s="1"/>
  <c r="I337" i="2" s="1"/>
  <c r="I338" i="2" s="1"/>
  <c r="I339" i="2" s="1"/>
  <c r="I340" i="2" s="1"/>
  <c r="I341" i="2" s="1"/>
  <c r="I342" i="2" s="1"/>
  <c r="I343" i="2" l="1"/>
  <c r="I344" i="2" s="1"/>
  <c r="I345" i="2" s="1"/>
  <c r="I346" i="2" s="1"/>
  <c r="I347" i="2" s="1"/>
  <c r="I348" i="2" s="1"/>
  <c r="I349" i="2" s="1"/>
  <c r="I350" i="2" s="1"/>
  <c r="I351" i="2" s="1"/>
  <c r="I352" i="2" s="1"/>
  <c r="I353" i="2" s="1"/>
  <c r="I354" i="2" s="1"/>
  <c r="I355" i="2" s="1"/>
  <c r="I356" i="2" s="1"/>
  <c r="I357" i="2" s="1"/>
  <c r="I358" i="2" s="1"/>
  <c r="I359" i="2" s="1"/>
  <c r="I360" i="2" s="1"/>
  <c r="I361" i="2" s="1"/>
  <c r="I362" i="2" s="1"/>
  <c r="I363" i="2" s="1"/>
  <c r="I364" i="2" s="1"/>
  <c r="I365" i="2" s="1"/>
  <c r="I366" i="2" s="1"/>
  <c r="I367" i="2" s="1"/>
  <c r="I368" i="2" s="1"/>
  <c r="I369" i="2" s="1"/>
  <c r="I370" i="2" s="1"/>
  <c r="I374" i="2" s="1"/>
  <c r="I375" i="2" s="1"/>
  <c r="I376" i="2" s="1"/>
  <c r="I377" i="2" s="1"/>
  <c r="I378" i="2" s="1"/>
  <c r="I379" i="2" s="1"/>
  <c r="I380" i="2" s="1"/>
  <c r="I381" i="2" s="1"/>
  <c r="I382" i="2" s="1"/>
  <c r="I383" i="2" s="1"/>
  <c r="I384" i="2" s="1"/>
  <c r="I385" i="2" s="1"/>
  <c r="I386" i="2" s="1"/>
  <c r="I387" i="2" s="1"/>
  <c r="I388" i="2" s="1"/>
  <c r="I389" i="2" s="1"/>
  <c r="I390" i="2" s="1"/>
  <c r="I391" i="2" s="1"/>
  <c r="I392" i="2" s="1"/>
  <c r="I393" i="2" s="1"/>
  <c r="I394" i="2" s="1"/>
  <c r="I395" i="2" s="1"/>
  <c r="I396" i="2" s="1"/>
  <c r="I397" i="2" s="1"/>
  <c r="I398" i="2" s="1"/>
  <c r="I406" i="2" l="1"/>
  <c r="I407" i="2" s="1"/>
  <c r="I408" i="2" s="1"/>
  <c r="I409" i="2" s="1"/>
  <c r="I410" i="2" s="1"/>
  <c r="I411" i="2" s="1"/>
  <c r="I412" i="2" s="1"/>
  <c r="I413" i="2" s="1"/>
  <c r="I414" i="2" s="1"/>
  <c r="I415" i="2" s="1"/>
  <c r="I416" i="2" s="1"/>
  <c r="I417" i="2" s="1"/>
  <c r="I418" i="2" s="1"/>
  <c r="I419" i="2" s="1"/>
  <c r="I420" i="2" s="1"/>
  <c r="I421" i="2" s="1"/>
  <c r="I422" i="2" s="1"/>
  <c r="I423" i="2" s="1"/>
  <c r="I424" i="2" s="1"/>
  <c r="I425" i="2" s="1"/>
  <c r="I426" i="2" s="1"/>
  <c r="I427" i="2" s="1"/>
  <c r="I428" i="2" s="1"/>
  <c r="I429" i="2" s="1"/>
  <c r="I430" i="2" s="1"/>
  <c r="I431" i="2" s="1"/>
  <c r="I432" i="2" s="1"/>
  <c r="I433" i="2" s="1"/>
  <c r="I434" i="2" s="1"/>
  <c r="I435" i="2" s="1"/>
  <c r="I436" i="2" s="1"/>
  <c r="I437" i="2" s="1"/>
  <c r="I438" i="2" s="1"/>
  <c r="I439" i="2" s="1"/>
  <c r="I440" i="2" s="1"/>
  <c r="I441" i="2" s="1"/>
  <c r="I442" i="2" s="1"/>
  <c r="I443" i="2" s="1"/>
  <c r="I444" i="2" s="1"/>
  <c r="I445" i="2" s="1"/>
  <c r="I446" i="2" s="1"/>
  <c r="I447" i="2" s="1"/>
  <c r="I448" i="2" s="1"/>
  <c r="I449" i="2" s="1"/>
  <c r="I450" i="2" s="1"/>
  <c r="I451" i="2" s="1"/>
  <c r="I452" i="2" s="1"/>
  <c r="I453" i="2" s="1"/>
  <c r="I454" i="2" s="1"/>
  <c r="I455" i="2" s="1"/>
  <c r="I456" i="2" s="1"/>
  <c r="I457" i="2" s="1"/>
  <c r="I458" i="2" s="1"/>
  <c r="I459" i="2" s="1"/>
  <c r="I460" i="2" s="1"/>
  <c r="I461" i="2" s="1"/>
  <c r="I466" i="2" s="1"/>
  <c r="I467" i="2" l="1"/>
  <c r="I468" i="2" s="1"/>
  <c r="I469" i="2" s="1"/>
  <c r="I470" i="2" s="1"/>
  <c r="I471" i="2" s="1"/>
  <c r="I472" i="2" s="1"/>
  <c r="I473" i="2" s="1"/>
  <c r="I474" i="2" s="1"/>
  <c r="I475" i="2" s="1"/>
  <c r="I476" i="2" s="1"/>
  <c r="I477" i="2" s="1"/>
  <c r="I478" i="2" s="1"/>
  <c r="I479" i="2" s="1"/>
  <c r="I480" i="2" s="1"/>
  <c r="I481" i="2" s="1"/>
  <c r="I482" i="2" s="1"/>
  <c r="I483" i="2" s="1"/>
  <c r="I484" i="2" s="1"/>
  <c r="I485" i="2" s="1"/>
  <c r="I486" i="2" s="1"/>
  <c r="I487" i="2" s="1"/>
  <c r="I488" i="2" s="1"/>
  <c r="I489" i="2" s="1"/>
  <c r="I490" i="2" s="1"/>
  <c r="I491" i="2" s="1"/>
  <c r="I492" i="2" s="1"/>
  <c r="I493" i="2" s="1"/>
  <c r="I494" i="2" s="1"/>
  <c r="I495" i="2" s="1"/>
  <c r="I496" i="2" s="1"/>
  <c r="I497" i="2" s="1"/>
  <c r="I498" i="2" s="1"/>
  <c r="I499" i="2" s="1"/>
  <c r="I500" i="2" s="1"/>
  <c r="I501" i="2" s="1"/>
  <c r="I502" i="2" s="1"/>
  <c r="I503" i="2" s="1"/>
  <c r="I504" i="2" s="1"/>
  <c r="I505" i="2" s="1"/>
  <c r="I506" i="2" s="1"/>
  <c r="I507" i="2" s="1"/>
  <c r="I508" i="2" l="1"/>
  <c r="I509" i="2" s="1"/>
  <c r="I510" i="2" s="1"/>
  <c r="I511" i="2" s="1"/>
  <c r="I512" i="2" s="1"/>
  <c r="I513" i="2" s="1"/>
  <c r="I514" i="2" s="1"/>
  <c r="I515" i="2" s="1"/>
  <c r="I516" i="2" s="1"/>
  <c r="I517" i="2" s="1"/>
  <c r="I518" i="2" s="1"/>
  <c r="I519" i="2" s="1"/>
  <c r="I520" i="2" s="1"/>
  <c r="I521" i="2" s="1"/>
  <c r="I522" i="2" s="1"/>
  <c r="I523" i="2" s="1"/>
  <c r="I524" i="2" s="1"/>
  <c r="I525" i="2" s="1"/>
  <c r="I526" i="2" s="1"/>
  <c r="I527" i="2" s="1"/>
  <c r="I528" i="2" s="1"/>
  <c r="I529" i="2" s="1"/>
  <c r="I530" i="2" s="1"/>
  <c r="I531" i="2" s="1"/>
  <c r="I532" i="2" s="1"/>
  <c r="I533" i="2" s="1"/>
  <c r="I534" i="2" s="1"/>
  <c r="I535" i="2" s="1"/>
  <c r="I536" i="2" s="1"/>
  <c r="I537" i="2" s="1"/>
  <c r="I538" i="2" s="1"/>
  <c r="I539" i="2" s="1"/>
  <c r="I540" i="2" s="1"/>
  <c r="I541" i="2" s="1"/>
  <c r="I542" i="2" s="1"/>
  <c r="I543" i="2" s="1"/>
  <c r="I544" i="2" s="1"/>
  <c r="I545" i="2" s="1"/>
  <c r="I546" i="2" s="1"/>
  <c r="I551" i="2" s="1"/>
  <c r="I552" i="2" l="1"/>
  <c r="I553" i="2" s="1"/>
  <c r="I554" i="2" s="1"/>
  <c r="I555" i="2" s="1"/>
  <c r="I556" i="2" s="1"/>
  <c r="I557" i="2" s="1"/>
  <c r="I558" i="2" s="1"/>
  <c r="I559" i="2" s="1"/>
  <c r="I560" i="2" s="1"/>
  <c r="I561" i="2" s="1"/>
  <c r="I562" i="2" s="1"/>
  <c r="I563" i="2" s="1"/>
  <c r="I564" i="2" s="1"/>
  <c r="I565" i="2" l="1"/>
  <c r="I566" i="2" s="1"/>
  <c r="I567" i="2" s="1"/>
  <c r="I568" i="2" s="1"/>
  <c r="I569" i="2" s="1"/>
  <c r="I570" i="2" s="1"/>
  <c r="I571" i="2" s="1"/>
  <c r="I572" i="2" s="1"/>
  <c r="I573" i="2" s="1"/>
  <c r="I574" i="2" s="1"/>
  <c r="I575" i="2" s="1"/>
  <c r="I576" i="2" s="1"/>
  <c r="I577" i="2" s="1"/>
  <c r="I578" i="2" s="1"/>
  <c r="I579" i="2" s="1"/>
  <c r="I580" i="2" s="1"/>
  <c r="I581" i="2" s="1"/>
  <c r="I582" i="2" l="1"/>
  <c r="I583" i="2" s="1"/>
  <c r="I584" i="2" s="1"/>
  <c r="I585" i="2" s="1"/>
  <c r="I586" i="2" s="1"/>
  <c r="I587" i="2" s="1"/>
  <c r="I588" i="2" l="1"/>
  <c r="I589" i="2" s="1"/>
  <c r="I590" i="2" s="1"/>
  <c r="I591" i="2" s="1"/>
  <c r="I592" i="2" s="1"/>
  <c r="I593" i="2" s="1"/>
  <c r="I594" i="2" s="1"/>
  <c r="I595" i="2" s="1"/>
  <c r="I596" i="2" l="1"/>
  <c r="I597" i="2" s="1"/>
  <c r="I598" i="2" s="1"/>
  <c r="I602" i="2" l="1"/>
  <c r="I603" i="2" s="1"/>
  <c r="I604" i="2" s="1"/>
  <c r="I605" i="2" s="1"/>
  <c r="I606" i="2" s="1"/>
  <c r="I607" i="2" s="1"/>
  <c r="I608" i="2" s="1"/>
  <c r="I609" i="2" s="1"/>
  <c r="I610" i="2" s="1"/>
  <c r="I611" i="2" s="1"/>
  <c r="I612" i="2" s="1"/>
  <c r="I613" i="2" s="1"/>
  <c r="I614" i="2" s="1"/>
  <c r="I615" i="2" s="1"/>
  <c r="I616" i="2" s="1"/>
  <c r="I617" i="2" s="1"/>
  <c r="I618" i="2" s="1"/>
  <c r="I619" i="2" s="1"/>
  <c r="I620" i="2" s="1"/>
  <c r="I621" i="2" s="1"/>
  <c r="I622" i="2" s="1"/>
  <c r="I623" i="2" s="1"/>
  <c r="I624" i="2" s="1"/>
  <c r="I625" i="2" s="1"/>
  <c r="I626" i="2" s="1"/>
  <c r="I627" i="2" s="1"/>
  <c r="I628" i="2" s="1"/>
  <c r="I629" i="2" s="1"/>
  <c r="I630" i="2" s="1"/>
  <c r="I631" i="2" s="1"/>
  <c r="I632" i="2" s="1"/>
  <c r="I633" i="2" s="1"/>
  <c r="I634" i="2" s="1"/>
  <c r="I635" i="2" s="1"/>
  <c r="I636" i="2" s="1"/>
  <c r="I637" i="2" s="1"/>
  <c r="I638" i="2" s="1"/>
  <c r="I639" i="2" s="1"/>
  <c r="I640" i="2" s="1"/>
  <c r="I641" i="2" s="1"/>
  <c r="I642" i="2" s="1"/>
  <c r="I643" i="2" s="1"/>
  <c r="I644" i="2" s="1"/>
  <c r="I645" i="2" s="1"/>
  <c r="I646" i="2" s="1"/>
  <c r="I647" i="2" s="1"/>
  <c r="I648" i="2" s="1"/>
  <c r="I649" i="2" s="1"/>
  <c r="I650" i="2" s="1"/>
  <c r="I651" i="2" s="1"/>
  <c r="I652" i="2" s="1"/>
  <c r="I653" i="2" s="1"/>
  <c r="I654" i="2" s="1"/>
  <c r="I655" i="2" s="1"/>
  <c r="I656" i="2" s="1"/>
  <c r="I657" i="2" s="1"/>
  <c r="I658" i="2" s="1"/>
  <c r="I659" i="2" s="1"/>
  <c r="I660" i="2" s="1"/>
  <c r="I661" i="2" s="1"/>
  <c r="I662" i="2" s="1"/>
  <c r="I663" i="2" s="1"/>
  <c r="I664" i="2" s="1"/>
  <c r="I665" i="2" s="1"/>
  <c r="I666" i="2" s="1"/>
  <c r="I667" i="2" s="1"/>
  <c r="I668" i="2" s="1"/>
  <c r="I669" i="2" s="1"/>
  <c r="I670" i="2" s="1"/>
  <c r="I671" i="2" s="1"/>
  <c r="I672" i="2" s="1"/>
  <c r="I673" i="2" s="1"/>
  <c r="I674" i="2" s="1"/>
  <c r="I675" i="2" s="1"/>
  <c r="I676" i="2" s="1"/>
  <c r="I677" i="2" s="1"/>
  <c r="I678" i="2" s="1"/>
  <c r="I679" i="2" s="1"/>
  <c r="I680" i="2" s="1"/>
  <c r="I681" i="2" s="1"/>
  <c r="I682" i="2" s="1"/>
  <c r="I683" i="2" s="1"/>
  <c r="I684" i="2" s="1"/>
  <c r="I685" i="2" s="1"/>
  <c r="I686" i="2" s="1"/>
  <c r="I687" i="2" s="1"/>
  <c r="I688" i="2" s="1"/>
  <c r="I689" i="2" s="1"/>
  <c r="I690" i="2" s="1"/>
  <c r="I691" i="2" s="1"/>
  <c r="I692" i="2" s="1"/>
  <c r="I693" i="2" s="1"/>
  <c r="I694" i="2" s="1"/>
  <c r="I695" i="2" s="1"/>
  <c r="I696" i="2" s="1"/>
  <c r="I697" i="2" s="1"/>
  <c r="I698" i="2" s="1"/>
  <c r="I699" i="2" s="1"/>
  <c r="I700" i="2" s="1"/>
  <c r="I701" i="2" s="1"/>
  <c r="I702" i="2" s="1"/>
  <c r="I703" i="2" s="1"/>
  <c r="I704" i="2" s="1"/>
  <c r="I705" i="2" s="1"/>
  <c r="I706" i="2" s="1"/>
  <c r="I707" i="2" s="1"/>
  <c r="I708" i="2" s="1"/>
  <c r="I709" i="2" s="1"/>
  <c r="I710" i="2" s="1"/>
  <c r="I711" i="2" s="1"/>
  <c r="I712" i="2" s="1"/>
  <c r="I713" i="2" s="1"/>
  <c r="I714" i="2" s="1"/>
  <c r="I715" i="2" s="1"/>
  <c r="I716" i="2" s="1"/>
  <c r="I717" i="2" s="1"/>
  <c r="I718" i="2" s="1"/>
  <c r="I719" i="2" s="1"/>
  <c r="I720" i="2" s="1"/>
  <c r="I721" i="2" s="1"/>
  <c r="I722" i="2" s="1"/>
  <c r="I723" i="2" s="1"/>
  <c r="I724" i="2" s="1"/>
  <c r="I725" i="2" s="1"/>
  <c r="I726" i="2" s="1"/>
  <c r="I727" i="2" s="1"/>
  <c r="I728" i="2" s="1"/>
  <c r="I729" i="2" s="1"/>
  <c r="I730" i="2" s="1"/>
  <c r="I731" i="2" s="1"/>
  <c r="I732" i="2" s="1"/>
  <c r="I733" i="2" s="1"/>
  <c r="I734" i="2" s="1"/>
  <c r="I740" i="2" l="1"/>
  <c r="I741" i="2" s="1"/>
  <c r="I742" i="2" s="1"/>
  <c r="I743" i="2" s="1"/>
  <c r="I744" i="2" s="1"/>
  <c r="I745" i="2" s="1"/>
  <c r="I746" i="2" s="1"/>
  <c r="I747" i="2" s="1"/>
  <c r="I748" i="2" s="1"/>
  <c r="I749" i="2" s="1"/>
  <c r="I750" i="2" s="1"/>
  <c r="I751" i="2" s="1"/>
  <c r="I752" i="2" s="1"/>
  <c r="I753" i="2" s="1"/>
  <c r="I754" i="2" s="1"/>
  <c r="I755" i="2" s="1"/>
  <c r="I756" i="2" s="1"/>
  <c r="I757" i="2" s="1"/>
  <c r="I758" i="2" s="1"/>
  <c r="I759" i="2" s="1"/>
  <c r="I760" i="2" s="1"/>
  <c r="I761" i="2" s="1"/>
  <c r="I762" i="2" s="1"/>
  <c r="I763" i="2" s="1"/>
  <c r="I764" i="2" s="1"/>
  <c r="I765" i="2" s="1"/>
  <c r="I766" i="2" s="1"/>
  <c r="I767" i="2" s="1"/>
  <c r="I768" i="2" s="1"/>
  <c r="I769" i="2" s="1"/>
  <c r="I770" i="2" s="1"/>
  <c r="I771" i="2" s="1"/>
  <c r="I772" i="2" s="1"/>
  <c r="I773" i="2" s="1"/>
  <c r="I774" i="2" s="1"/>
  <c r="I775" i="2" s="1"/>
  <c r="I776" i="2" s="1"/>
  <c r="I777" i="2" s="1"/>
  <c r="I778" i="2" s="1"/>
  <c r="I779" i="2" s="1"/>
  <c r="I780" i="2" s="1"/>
  <c r="I781" i="2" s="1"/>
  <c r="I782" i="2" s="1"/>
  <c r="I783" i="2" s="1"/>
  <c r="I784" i="2" s="1"/>
  <c r="I785" i="2" s="1"/>
  <c r="I786" i="2" s="1"/>
  <c r="I787" i="2" s="1"/>
  <c r="I788" i="2" l="1"/>
  <c r="I789" i="2" s="1"/>
  <c r="I790" i="2" s="1"/>
  <c r="I791" i="2" s="1"/>
  <c r="I792" i="2" s="1"/>
  <c r="I793" i="2" l="1"/>
  <c r="I794" i="2" s="1"/>
  <c r="I795" i="2" s="1"/>
  <c r="I803" i="2" l="1"/>
  <c r="I804" i="2" s="1"/>
  <c r="I805" i="2" s="1"/>
  <c r="I806" i="2" s="1"/>
  <c r="I807" i="2" s="1"/>
  <c r="I808" i="2" s="1"/>
  <c r="I809" i="2" s="1"/>
  <c r="I810" i="2" s="1"/>
  <c r="I811" i="2" s="1"/>
  <c r="I812" i="2" s="1"/>
  <c r="I813" i="2" s="1"/>
  <c r="I814" i="2" s="1"/>
  <c r="I815" i="2" s="1"/>
  <c r="I816" i="2" s="1"/>
  <c r="I817" i="2" s="1"/>
  <c r="I818" i="2" s="1"/>
  <c r="I819" i="2" s="1"/>
  <c r="I820" i="2" s="1"/>
  <c r="I821" i="2" s="1"/>
  <c r="I822" i="2" s="1"/>
  <c r="I823" i="2" s="1"/>
  <c r="I824" i="2" s="1"/>
  <c r="I825" i="2" s="1"/>
  <c r="I826" i="2" s="1"/>
  <c r="I827" i="2" s="1"/>
  <c r="I828" i="2" s="1"/>
  <c r="I829" i="2" s="1"/>
  <c r="I830" i="2" s="1"/>
  <c r="I831" i="2" s="1"/>
  <c r="I832" i="2" s="1"/>
  <c r="I833" i="2" s="1"/>
  <c r="I834" i="2" s="1"/>
  <c r="I835" i="2" s="1"/>
  <c r="I836" i="2" s="1"/>
  <c r="I837" i="2" s="1"/>
  <c r="I838" i="2" s="1"/>
  <c r="I839" i="2" s="1"/>
  <c r="I840" i="2" s="1"/>
  <c r="I841" i="2" s="1"/>
  <c r="I842" i="2" s="1"/>
  <c r="I843" i="2" s="1"/>
  <c r="I844" i="2" s="1"/>
  <c r="I845" i="2" s="1"/>
  <c r="I846" i="2" s="1"/>
  <c r="I847" i="2" s="1"/>
  <c r="I848" i="2" s="1"/>
  <c r="I849" i="2" s="1"/>
  <c r="I850" i="2" s="1"/>
  <c r="I851" i="2" s="1"/>
  <c r="I852" i="2" s="1"/>
  <c r="I853" i="2" s="1"/>
  <c r="I854" i="2" s="1"/>
  <c r="I855" i="2" s="1"/>
  <c r="I856" i="2" s="1"/>
  <c r="I857" i="2" s="1"/>
  <c r="I858" i="2" s="1"/>
  <c r="I859" i="2" s="1"/>
  <c r="I860" i="2" s="1"/>
  <c r="I861" i="2" s="1"/>
  <c r="I862" i="2" s="1"/>
  <c r="I863" i="2" s="1"/>
  <c r="I864" i="2" s="1"/>
  <c r="I865" i="2" s="1"/>
  <c r="I866" i="2" s="1"/>
  <c r="I867" i="2" s="1"/>
  <c r="I868" i="2" s="1"/>
  <c r="I869" i="2" s="1"/>
  <c r="I870" i="2" s="1"/>
  <c r="I871" i="2" s="1"/>
  <c r="I872" i="2" s="1"/>
  <c r="I873" i="2" l="1"/>
  <c r="I874" i="2" s="1"/>
  <c r="I875" i="2" l="1"/>
  <c r="I879" i="2"/>
  <c r="I880" i="2" s="1"/>
  <c r="I881" i="2" s="1"/>
  <c r="I882" i="2" s="1"/>
  <c r="I883" i="2" s="1"/>
  <c r="I884" i="2" s="1"/>
  <c r="I885" i="2" s="1"/>
  <c r="I886" i="2" s="1"/>
  <c r="I887" i="2" s="1"/>
  <c r="I888" i="2" s="1"/>
  <c r="I889" i="2" s="1"/>
  <c r="I890" i="2" s="1"/>
  <c r="I891" i="2" s="1"/>
  <c r="I892" i="2" s="1"/>
  <c r="I893" i="2" s="1"/>
  <c r="I894" i="2" s="1"/>
  <c r="I895" i="2" s="1"/>
  <c r="I896" i="2" s="1"/>
  <c r="I897" i="2" s="1"/>
  <c r="I898" i="2" s="1"/>
  <c r="I899" i="2" s="1"/>
  <c r="I900" i="2" s="1"/>
  <c r="I901" i="2" s="1"/>
  <c r="I902" i="2" s="1"/>
  <c r="I903" i="2" s="1"/>
  <c r="I904" i="2" s="1"/>
  <c r="I905" i="2" s="1"/>
  <c r="I906" i="2" s="1"/>
  <c r="I907" i="2" s="1"/>
  <c r="I908" i="2" s="1"/>
  <c r="I909" i="2" s="1"/>
  <c r="I910" i="2" s="1"/>
  <c r="I911" i="2" s="1"/>
  <c r="I912" i="2" s="1"/>
  <c r="I913" i="2" s="1"/>
  <c r="I914" i="2" s="1"/>
  <c r="I915" i="2" s="1"/>
  <c r="I916" i="2" s="1"/>
  <c r="I917" i="2" s="1"/>
  <c r="I918" i="2" s="1"/>
  <c r="I919" i="2" s="1"/>
  <c r="I920" i="2" s="1"/>
  <c r="I921" i="2" s="1"/>
  <c r="I922" i="2" s="1"/>
  <c r="I923" i="2" s="1"/>
  <c r="I924" i="2" s="1"/>
  <c r="I925" i="2" s="1"/>
  <c r="I926" i="2" s="1"/>
  <c r="I927" i="2" s="1"/>
  <c r="I928" i="2" s="1"/>
  <c r="I929" i="2" s="1"/>
  <c r="I930" i="2" s="1"/>
  <c r="I931" i="2" s="1"/>
  <c r="I932" i="2" s="1"/>
  <c r="I933" i="2" s="1"/>
  <c r="I934" i="2" s="1"/>
  <c r="I935" i="2" s="1"/>
  <c r="I936" i="2" s="1"/>
  <c r="I937" i="2" s="1"/>
  <c r="I938" i="2" s="1"/>
  <c r="I939" i="2" s="1"/>
  <c r="I940" i="2" s="1"/>
  <c r="I941" i="2" s="1"/>
  <c r="I942" i="2" s="1"/>
  <c r="I943" i="2" s="1"/>
  <c r="I944" i="2" s="1"/>
  <c r="I945" i="2" s="1"/>
  <c r="I946" i="2" s="1"/>
  <c r="I947" i="2" s="1"/>
  <c r="I948" i="2" s="1"/>
  <c r="I949" i="2" s="1"/>
  <c r="I950" i="2" s="1"/>
  <c r="I951" i="2" s="1"/>
  <c r="I952" i="2" s="1"/>
  <c r="I953" i="2" s="1"/>
  <c r="I954" i="2" s="1"/>
  <c r="I962" i="2" l="1"/>
  <c r="I963" i="2" s="1"/>
  <c r="I964" i="2" s="1"/>
  <c r="I965" i="2" s="1"/>
  <c r="I966" i="2" s="1"/>
  <c r="I967" i="2" s="1"/>
  <c r="I968" i="2" s="1"/>
  <c r="I969" i="2" s="1"/>
  <c r="I970" i="2" l="1"/>
  <c r="I971" i="2" s="1"/>
  <c r="I972" i="2" s="1"/>
  <c r="I973" i="2" s="1"/>
  <c r="I974" i="2" s="1"/>
  <c r="I975" i="2" s="1"/>
  <c r="I976" i="2" s="1"/>
  <c r="I977" i="2" s="1"/>
  <c r="I978" i="2" s="1"/>
  <c r="I979" i="2" s="1"/>
  <c r="I980" i="2" s="1"/>
  <c r="I981" i="2" s="1"/>
  <c r="I982" i="2" l="1"/>
  <c r="I983" i="2" s="1"/>
  <c r="I984" i="2" s="1"/>
  <c r="I985" i="2" s="1"/>
  <c r="I986" i="2" s="1"/>
  <c r="I987" i="2" s="1"/>
  <c r="I988" i="2" s="1"/>
  <c r="I989" i="2" s="1"/>
  <c r="I990" i="2" s="1"/>
  <c r="I991" i="2" s="1"/>
  <c r="I992" i="2" s="1"/>
  <c r="I993" i="2" s="1"/>
  <c r="I994" i="2" s="1"/>
  <c r="I995" i="2" s="1"/>
  <c r="I996" i="2" l="1"/>
  <c r="I997" i="2" s="1"/>
  <c r="I998" i="2" s="1"/>
  <c r="I1005" i="2" l="1"/>
  <c r="I1006" i="2" s="1"/>
  <c r="I1007" i="2" s="1"/>
  <c r="I1008" i="2" s="1"/>
  <c r="I1009" i="2" s="1"/>
  <c r="I1010" i="2" s="1"/>
  <c r="I1011" i="2" s="1"/>
  <c r="I1012" i="2" s="1"/>
  <c r="I1013" i="2" s="1"/>
  <c r="I1014" i="2" s="1"/>
  <c r="I1015" i="2" s="1"/>
  <c r="I1016" i="2" s="1"/>
  <c r="I1017" i="2" s="1"/>
  <c r="I1018" i="2" s="1"/>
  <c r="I1019" i="2" s="1"/>
  <c r="I1020" i="2" s="1"/>
  <c r="I1021" i="2" s="1"/>
  <c r="I1022" i="2" s="1"/>
  <c r="I1023" i="2" s="1"/>
  <c r="I1024" i="2" s="1"/>
  <c r="I1025" i="2" s="1"/>
  <c r="I1026" i="2" s="1"/>
  <c r="I1027" i="2" s="1"/>
  <c r="I1028" i="2" s="1"/>
  <c r="I1029" i="2" s="1"/>
  <c r="I1030" i="2" s="1"/>
  <c r="I1031" i="2" s="1"/>
  <c r="I1032" i="2" s="1"/>
  <c r="I1033" i="2" s="1"/>
  <c r="I1034" i="2" s="1"/>
  <c r="I1035" i="2" s="1"/>
  <c r="I1036" i="2" s="1"/>
  <c r="I1037" i="2" s="1"/>
  <c r="I1038" i="2" s="1"/>
  <c r="I1039" i="2" s="1"/>
  <c r="I1040" i="2" s="1"/>
  <c r="I1041" i="2" s="1"/>
  <c r="I1042" i="2" s="1"/>
  <c r="I1043" i="2" s="1"/>
  <c r="I1044" i="2" s="1"/>
  <c r="I1045" i="2" s="1"/>
  <c r="I1046" i="2" s="1"/>
  <c r="I1047" i="2" s="1"/>
  <c r="I1048" i="2" s="1"/>
  <c r="I1049" i="2" s="1"/>
  <c r="I1050" i="2" s="1"/>
  <c r="I1051" i="2" s="1"/>
  <c r="I1052" i="2" s="1"/>
  <c r="I1053" i="2" s="1"/>
  <c r="I1054" i="2" s="1"/>
  <c r="I1055" i="2" s="1"/>
  <c r="I1056" i="2" s="1"/>
  <c r="I1057" i="2" s="1"/>
  <c r="I1058" i="2" s="1"/>
  <c r="I1059" i="2" s="1"/>
  <c r="I1060" i="2" s="1"/>
  <c r="I1061" i="2" s="1"/>
  <c r="I1062" i="2" s="1"/>
  <c r="I1063" i="2" s="1"/>
  <c r="I1064" i="2" s="1"/>
  <c r="I1065" i="2" s="1"/>
  <c r="I1066" i="2" s="1"/>
  <c r="I1067" i="2" s="1"/>
  <c r="I1068" i="2" s="1"/>
  <c r="I1069" i="2" s="1"/>
  <c r="I1070" i="2" s="1"/>
  <c r="I1071" i="2" s="1"/>
  <c r="I1072" i="2" s="1"/>
  <c r="I1073" i="2" s="1"/>
  <c r="I1074" i="2" s="1"/>
  <c r="I1075" i="2" s="1"/>
  <c r="I1076" i="2" s="1"/>
  <c r="I1077" i="2" s="1"/>
  <c r="I1078" i="2" s="1"/>
  <c r="I1079" i="2" s="1"/>
  <c r="I1080" i="2" s="1"/>
  <c r="I1081" i="2" s="1"/>
  <c r="I1082" i="2" s="1"/>
  <c r="I1083" i="2" s="1"/>
  <c r="I1084" i="2" s="1"/>
  <c r="I1085" i="2" s="1"/>
  <c r="I1086" i="2" s="1"/>
  <c r="I1087" i="2" s="1"/>
  <c r="I1088" i="2" s="1"/>
  <c r="I1089" i="2" s="1"/>
  <c r="I1090" i="2" s="1"/>
  <c r="I1091" i="2" s="1"/>
  <c r="I1092" i="2" s="1"/>
  <c r="I1093" i="2" s="1"/>
  <c r="I1094" i="2" s="1"/>
  <c r="I1095" i="2" s="1"/>
  <c r="I1096" i="2" s="1"/>
  <c r="I1097" i="2" s="1"/>
  <c r="I1098" i="2" s="1"/>
  <c r="I1099" i="2" s="1"/>
  <c r="I1100" i="2" s="1"/>
  <c r="I1101" i="2" s="1"/>
  <c r="I1102" i="2" s="1"/>
  <c r="I1103" i="2" s="1"/>
  <c r="I1104" i="2" s="1"/>
  <c r="I1105" i="2" s="1"/>
  <c r="I1106" i="2" s="1"/>
  <c r="I1107" i="2" s="1"/>
  <c r="I1108" i="2" s="1"/>
  <c r="I1109" i="2" s="1"/>
  <c r="I1110" i="2" l="1"/>
  <c r="I1111" i="2" s="1"/>
  <c r="I1112" i="2" s="1"/>
  <c r="I1113" i="2" s="1"/>
  <c r="I1114" i="2" s="1"/>
  <c r="I1115" i="2" s="1"/>
  <c r="I1116" i="2" s="1"/>
  <c r="I1117" i="2" s="1"/>
  <c r="I1118" i="2" s="1"/>
  <c r="I1119" i="2" s="1"/>
  <c r="I1120" i="2" s="1"/>
  <c r="I1121" i="2" s="1"/>
  <c r="I1122" i="2" l="1"/>
  <c r="I1123" i="2" s="1"/>
  <c r="I1124" i="2" s="1"/>
  <c r="I1129" i="2" l="1"/>
  <c r="I1130" i="2" s="1"/>
  <c r="I1131" i="2" s="1"/>
  <c r="I1132" i="2" s="1"/>
  <c r="I1133" i="2" s="1"/>
  <c r="I1134" i="2" s="1"/>
  <c r="I1135" i="2" s="1"/>
  <c r="I1136" i="2" s="1"/>
  <c r="I1137" i="2" s="1"/>
  <c r="I1138" i="2" s="1"/>
  <c r="I1139" i="2" s="1"/>
  <c r="I1140" i="2" s="1"/>
  <c r="I1141" i="2" s="1"/>
  <c r="I1142" i="2" s="1"/>
  <c r="I1143" i="2" s="1"/>
  <c r="I1144" i="2" s="1"/>
  <c r="I1145" i="2" s="1"/>
  <c r="I1146" i="2" s="1"/>
  <c r="I1147" i="2" s="1"/>
  <c r="I1148" i="2" s="1"/>
  <c r="I1149" i="2" s="1"/>
  <c r="I1150" i="2" s="1"/>
  <c r="I1151" i="2" s="1"/>
  <c r="I1152" i="2" s="1"/>
  <c r="I1153" i="2" s="1"/>
  <c r="I1154" i="2" s="1"/>
  <c r="I1155" i="2" s="1"/>
  <c r="I1156" i="2" s="1"/>
  <c r="I1157" i="2" s="1"/>
  <c r="I1158" i="2" s="1"/>
  <c r="I1159" i="2" s="1"/>
  <c r="I1160" i="2" s="1"/>
  <c r="I1161" i="2" s="1"/>
  <c r="I1162" i="2" s="1"/>
  <c r="I1163" i="2" s="1"/>
  <c r="I1164" i="2" s="1"/>
  <c r="I1165" i="2" s="1"/>
  <c r="I1166" i="2" s="1"/>
  <c r="I1167" i="2" s="1"/>
  <c r="I1168" i="2" s="1"/>
  <c r="I1169" i="2" l="1"/>
  <c r="I1170" i="2" s="1"/>
  <c r="I1171" i="2" s="1"/>
  <c r="I1172" i="2" s="1"/>
  <c r="I1173" i="2" s="1"/>
  <c r="I1174" i="2" s="1"/>
  <c r="I1175" i="2" s="1"/>
  <c r="I1176" i="2" s="1"/>
  <c r="I1177" i="2" s="1"/>
  <c r="I1178" i="2" s="1"/>
  <c r="I1179" i="2" s="1"/>
  <c r="I1180" i="2" s="1"/>
  <c r="I1181" i="2" s="1"/>
  <c r="I1182" i="2" s="1"/>
  <c r="I1183" i="2" s="1"/>
  <c r="I1184" i="2" s="1"/>
  <c r="I1185" i="2" s="1"/>
  <c r="I1186" i="2" s="1"/>
  <c r="I1187" i="2" s="1"/>
  <c r="I1188" i="2" s="1"/>
  <c r="I1189" i="2" s="1"/>
  <c r="I1190" i="2" s="1"/>
  <c r="I1191" i="2" s="1"/>
  <c r="I1192" i="2" s="1"/>
  <c r="I1193" i="2" s="1"/>
  <c r="I1194" i="2" s="1"/>
  <c r="I1195" i="2" s="1"/>
  <c r="I1196" i="2" s="1"/>
  <c r="I1197" i="2" s="1"/>
  <c r="I1198" i="2" s="1"/>
  <c r="I1199" i="2" s="1"/>
  <c r="I1200" i="2" s="1"/>
  <c r="I1201" i="2" s="1"/>
  <c r="I1202" i="2" s="1"/>
  <c r="I1203" i="2" s="1"/>
  <c r="I1204" i="2" s="1"/>
  <c r="I1205" i="2" s="1"/>
  <c r="I1206" i="2" s="1"/>
  <c r="I1207" i="2" s="1"/>
  <c r="I1208" i="2" s="1"/>
  <c r="I1209" i="2" s="1"/>
  <c r="I1210" i="2" s="1"/>
  <c r="I1211" i="2" s="1"/>
  <c r="I1212" i="2" s="1"/>
  <c r="I1213" i="2" s="1"/>
  <c r="I1214" i="2" s="1"/>
  <c r="I1215" i="2" s="1"/>
  <c r="I1216" i="2" s="1"/>
  <c r="I1217" i="2" s="1"/>
  <c r="I1218" i="2" s="1"/>
  <c r="I1219" i="2" s="1"/>
  <c r="I1220" i="2" s="1"/>
  <c r="I1221" i="2" s="1"/>
  <c r="I1222" i="2" s="1"/>
  <c r="I1223" i="2" s="1"/>
  <c r="I1224" i="2" s="1"/>
  <c r="I1225" i="2" s="1"/>
  <c r="I1226" i="2" s="1"/>
  <c r="I1227" i="2" l="1"/>
  <c r="I1228" i="2" s="1"/>
  <c r="I1229" i="2" s="1"/>
  <c r="I1238" i="2" l="1"/>
  <c r="I1239" i="2" s="1"/>
  <c r="I1240" i="2" s="1"/>
  <c r="I1241" i="2" s="1"/>
  <c r="I1242" i="2" s="1"/>
  <c r="I1243" i="2" s="1"/>
  <c r="I1244" i="2" s="1"/>
  <c r="I1245" i="2" s="1"/>
  <c r="I1246" i="2" s="1"/>
  <c r="I1247" i="2" s="1"/>
  <c r="I1248" i="2" s="1"/>
  <c r="I1249" i="2" s="1"/>
  <c r="I1250" i="2" s="1"/>
  <c r="I1251" i="2" s="1"/>
  <c r="I1252" i="2" s="1"/>
  <c r="I1253" i="2" s="1"/>
  <c r="I1254" i="2" s="1"/>
  <c r="I1255" i="2" s="1"/>
  <c r="I1256" i="2" s="1"/>
  <c r="I1257" i="2" s="1"/>
  <c r="I1258" i="2" s="1"/>
  <c r="I1259" i="2" s="1"/>
  <c r="I1260" i="2" s="1"/>
  <c r="I1261" i="2" s="1"/>
  <c r="I1262" i="2" s="1"/>
  <c r="I1263" i="2" s="1"/>
  <c r="I1264" i="2" s="1"/>
  <c r="I1265" i="2" s="1"/>
  <c r="I1266" i="2" s="1"/>
  <c r="I1267" i="2" s="1"/>
  <c r="I1268" i="2" s="1"/>
  <c r="I1269" i="2" s="1"/>
  <c r="I1270" i="2" s="1"/>
  <c r="I1271" i="2" s="1"/>
  <c r="I1272" i="2" s="1"/>
  <c r="I1273" i="2" s="1"/>
  <c r="I1274" i="2" s="1"/>
  <c r="I1275" i="2" s="1"/>
  <c r="I1276" i="2" s="1"/>
  <c r="I1277" i="2" s="1"/>
  <c r="I1278" i="2" s="1"/>
  <c r="I1279" i="2" s="1"/>
  <c r="I1280" i="2" s="1"/>
  <c r="I1281" i="2" s="1"/>
  <c r="I1282" i="2" s="1"/>
  <c r="I1283" i="2" s="1"/>
  <c r="I1284" i="2" s="1"/>
  <c r="I1285" i="2" s="1"/>
  <c r="I1286" i="2" s="1"/>
  <c r="I1287" i="2" s="1"/>
  <c r="I1288" i="2" s="1"/>
  <c r="I1289" i="2" s="1"/>
  <c r="I1290" i="2" l="1"/>
  <c r="I1291" i="2" s="1"/>
  <c r="I1292" i="2" s="1"/>
  <c r="I1293" i="2" s="1"/>
  <c r="I1294" i="2" s="1"/>
  <c r="I1295" i="2" s="1"/>
  <c r="I1296" i="2" s="1"/>
  <c r="I1297" i="2" s="1"/>
  <c r="I1298" i="2" s="1"/>
  <c r="I1299" i="2" s="1"/>
  <c r="I1300" i="2" s="1"/>
  <c r="I1301" i="2" s="1"/>
  <c r="I1302" i="2" s="1"/>
  <c r="I1303" i="2" s="1"/>
  <c r="I1304" i="2" s="1"/>
  <c r="I1305" i="2" s="1"/>
  <c r="I1306" i="2" s="1"/>
  <c r="I1307" i="2" s="1"/>
  <c r="I1308" i="2" s="1"/>
  <c r="I1309" i="2" s="1"/>
  <c r="I1310" i="2" s="1"/>
  <c r="I1311" i="2" s="1"/>
  <c r="I1312" i="2" s="1"/>
  <c r="I1313" i="2" s="1"/>
  <c r="I1314" i="2" s="1"/>
  <c r="I1315" i="2" s="1"/>
  <c r="I1316" i="2" s="1"/>
  <c r="I1317" i="2" s="1"/>
  <c r="I1318" i="2" s="1"/>
  <c r="I1319" i="2" s="1"/>
  <c r="I1320" i="2" s="1"/>
  <c r="I1321" i="2" s="1"/>
  <c r="I1322" i="2" s="1"/>
  <c r="I1323" i="2" s="1"/>
  <c r="I1324" i="2" s="1"/>
  <c r="I1325" i="2" s="1"/>
  <c r="I1326" i="2" l="1"/>
  <c r="I1327" i="2" s="1"/>
  <c r="I1328" i="2" s="1"/>
  <c r="I1329" i="2" s="1"/>
  <c r="I1330" i="2" s="1"/>
  <c r="I1331" i="2" s="1"/>
  <c r="I1332" i="2" s="1"/>
  <c r="I1333" i="2" s="1"/>
  <c r="I1334" i="2" s="1"/>
  <c r="I1335" i="2" s="1"/>
  <c r="I1336" i="2" s="1"/>
  <c r="I1337" i="2" s="1"/>
  <c r="I1338" i="2" s="1"/>
  <c r="I1339" i="2" s="1"/>
  <c r="I1340" i="2" s="1"/>
  <c r="I1341" i="2" s="1"/>
  <c r="I1342" i="2" s="1"/>
  <c r="I1343" i="2" s="1"/>
  <c r="I1344" i="2" s="1"/>
  <c r="I1345" i="2" l="1"/>
  <c r="I1346" i="2" s="1"/>
  <c r="I1347" i="2" s="1"/>
  <c r="I1354" i="2" l="1"/>
  <c r="I1355" i="2" s="1"/>
  <c r="I1356" i="2" s="1"/>
  <c r="I1357" i="2" s="1"/>
  <c r="I1358" i="2" s="1"/>
  <c r="I1359" i="2" s="1"/>
  <c r="I1360" i="2" s="1"/>
  <c r="I1361" i="2" s="1"/>
  <c r="I1362" i="2" s="1"/>
  <c r="I1363" i="2" s="1"/>
  <c r="I1364" i="2" s="1"/>
  <c r="I1365" i="2" s="1"/>
  <c r="I1366" i="2" s="1"/>
  <c r="I1367" i="2" s="1"/>
  <c r="I1368" i="2" s="1"/>
  <c r="I1369" i="2" s="1"/>
  <c r="I1370" i="2" s="1"/>
  <c r="I1371" i="2" s="1"/>
  <c r="I1372" i="2" s="1"/>
  <c r="I1373" i="2" s="1"/>
  <c r="I1374" i="2" s="1"/>
  <c r="I1375" i="2" s="1"/>
  <c r="I1376" i="2" s="1"/>
  <c r="I1377" i="2" s="1"/>
  <c r="I1378" i="2" s="1"/>
  <c r="I1379" i="2" s="1"/>
  <c r="I1380" i="2" s="1"/>
  <c r="I1381" i="2" s="1"/>
  <c r="I1382" i="2" s="1"/>
  <c r="I1383" i="2" s="1"/>
  <c r="I1384" i="2" s="1"/>
  <c r="I1385" i="2" s="1"/>
  <c r="I1386" i="2" s="1"/>
  <c r="I1387" i="2" s="1"/>
  <c r="I1388" i="2" s="1"/>
  <c r="I1389" i="2" s="1"/>
  <c r="I1390" i="2" s="1"/>
  <c r="I1391" i="2" s="1"/>
  <c r="I1392" i="2" s="1"/>
  <c r="I1393" i="2" s="1"/>
  <c r="I1394" i="2" s="1"/>
  <c r="I1395" i="2" s="1"/>
  <c r="I1396" i="2" s="1"/>
  <c r="I1397" i="2" s="1"/>
  <c r="I1398" i="2" s="1"/>
  <c r="I1399" i="2" l="1"/>
  <c r="I1400" i="2" s="1"/>
  <c r="I1405" i="2" l="1"/>
  <c r="I1406" i="2" s="1"/>
  <c r="I1407" i="2" s="1"/>
  <c r="I1408" i="2" s="1"/>
  <c r="I1409" i="2" s="1"/>
  <c r="I1410" i="2" s="1"/>
  <c r="I1411" i="2" s="1"/>
  <c r="I1412" i="2" s="1"/>
  <c r="I1413" i="2" s="1"/>
  <c r="I1414" i="2" s="1"/>
  <c r="I1415" i="2" s="1"/>
  <c r="I1416" i="2" s="1"/>
  <c r="I1417" i="2" s="1"/>
  <c r="I1418" i="2" s="1"/>
  <c r="I1419" i="2" s="1"/>
  <c r="I1420" i="2" s="1"/>
  <c r="I1421" i="2" s="1"/>
  <c r="I1422" i="2" s="1"/>
  <c r="I1423" i="2" s="1"/>
  <c r="I1424" i="2" s="1"/>
  <c r="I1425" i="2" s="1"/>
  <c r="I1426" i="2" s="1"/>
  <c r="I1427" i="2" s="1"/>
  <c r="I1428" i="2" s="1"/>
  <c r="I1429" i="2" s="1"/>
  <c r="I1430" i="2" s="1"/>
  <c r="I1431" i="2" s="1"/>
  <c r="I1432" i="2" s="1"/>
  <c r="I1433" i="2" s="1"/>
  <c r="I1434" i="2" s="1"/>
  <c r="I1435" i="2" s="1"/>
  <c r="I1436" i="2" s="1"/>
  <c r="I1437" i="2" s="1"/>
  <c r="I1438" i="2" s="1"/>
  <c r="I1439" i="2" s="1"/>
  <c r="I1440" i="2" s="1"/>
  <c r="I1441" i="2" s="1"/>
  <c r="I1442" i="2" s="1"/>
  <c r="I1443" i="2" s="1"/>
  <c r="I1444" i="2" s="1"/>
  <c r="I1445" i="2" s="1"/>
  <c r="I1446" i="2" s="1"/>
  <c r="I1447" i="2" s="1"/>
  <c r="I1448" i="2" s="1"/>
  <c r="I1449" i="2" s="1"/>
  <c r="I1450" i="2" s="1"/>
  <c r="I1451" i="2" s="1"/>
  <c r="I1452" i="2" s="1"/>
  <c r="I1453" i="2" s="1"/>
  <c r="I1454" i="2" s="1"/>
  <c r="I1455" i="2" s="1"/>
  <c r="I1456" i="2" s="1"/>
  <c r="I1457" i="2" s="1"/>
  <c r="I1458" i="2" s="1"/>
  <c r="I1459" i="2" s="1"/>
  <c r="I1460" i="2" s="1"/>
  <c r="I1461" i="2" s="1"/>
  <c r="I1462" i="2" s="1"/>
  <c r="I1463" i="2" s="1"/>
  <c r="I1464" i="2" s="1"/>
  <c r="I1465" i="2" s="1"/>
  <c r="I1466" i="2" s="1"/>
  <c r="I1467" i="2" s="1"/>
  <c r="I1468" i="2" s="1"/>
  <c r="I1469" i="2" s="1"/>
  <c r="I1470" i="2" s="1"/>
  <c r="I1471" i="2" s="1"/>
  <c r="I1472" i="2" s="1"/>
  <c r="I1479" i="2" l="1"/>
  <c r="I1480" i="2" s="1"/>
  <c r="I1481" i="2" s="1"/>
  <c r="I1482" i="2" s="1"/>
  <c r="I1483" i="2" s="1"/>
  <c r="I1484" i="2" s="1"/>
  <c r="I1485" i="2" s="1"/>
  <c r="I1486" i="2" s="1"/>
  <c r="I1487" i="2" s="1"/>
  <c r="I1488" i="2" s="1"/>
  <c r="I1489" i="2" s="1"/>
  <c r="I1490" i="2" s="1"/>
  <c r="I1491" i="2" s="1"/>
  <c r="I1492" i="2" s="1"/>
  <c r="I1493" i="2" s="1"/>
  <c r="I1494" i="2" s="1"/>
  <c r="I1495" i="2" s="1"/>
  <c r="I1496" i="2" s="1"/>
  <c r="I1497" i="2" s="1"/>
  <c r="I1498" i="2" s="1"/>
  <c r="I1499" i="2" s="1"/>
  <c r="I1500" i="2" s="1"/>
  <c r="I1501" i="2" s="1"/>
  <c r="I1502" i="2" s="1"/>
  <c r="I1503" i="2" s="1"/>
  <c r="I1504" i="2" s="1"/>
  <c r="I1505" i="2" s="1"/>
  <c r="I1506" i="2" s="1"/>
  <c r="I1507" i="2" s="1"/>
  <c r="I1508" i="2" s="1"/>
  <c r="I1509" i="2" s="1"/>
  <c r="I1510" i="2" s="1"/>
  <c r="I1511" i="2" s="1"/>
  <c r="I1512" i="2" s="1"/>
  <c r="I1513" i="2" s="1"/>
  <c r="I1514" i="2" s="1"/>
  <c r="I1515" i="2" s="1"/>
  <c r="I1516" i="2" s="1"/>
  <c r="I1517" i="2" s="1"/>
  <c r="I1518" i="2" s="1"/>
  <c r="I1519" i="2" s="1"/>
  <c r="I1520" i="2" l="1"/>
  <c r="I1521" i="2" s="1"/>
  <c r="I1522" i="2" s="1"/>
  <c r="I1523" i="2" l="1"/>
  <c r="I1524" i="2" s="1"/>
  <c r="I1525" i="2" s="1"/>
  <c r="I1526" i="2" s="1"/>
  <c r="I1527" i="2" s="1"/>
  <c r="I1528" i="2" s="1"/>
  <c r="I1529" i="2" s="1"/>
  <c r="I1530" i="2" s="1"/>
  <c r="I1531" i="2" s="1"/>
  <c r="I1532" i="2" s="1"/>
  <c r="I1533" i="2" s="1"/>
  <c r="I1534" i="2" s="1"/>
  <c r="I1535" i="2" s="1"/>
  <c r="I1536" i="2" s="1"/>
  <c r="I1537" i="2" s="1"/>
  <c r="I1538" i="2" s="1"/>
  <c r="I1539" i="2" s="1"/>
  <c r="I1540" i="2" s="1"/>
  <c r="I1541" i="2" s="1"/>
  <c r="I1542" i="2" l="1"/>
  <c r="I1543" i="2" s="1"/>
  <c r="I1544" i="2" s="1"/>
  <c r="I1545" i="2" s="1"/>
  <c r="I1546" i="2" s="1"/>
  <c r="I1547" i="2" s="1"/>
  <c r="I1548" i="2" s="1"/>
  <c r="I1549" i="2" s="1"/>
  <c r="I1550" i="2" s="1"/>
  <c r="I1551" i="2" s="1"/>
  <c r="I1552" i="2" s="1"/>
  <c r="I1553" i="2" l="1"/>
  <c r="I1554" i="2" s="1"/>
  <c r="I1560" i="2" l="1"/>
  <c r="I1561" i="2" s="1"/>
  <c r="I1562" i="2" s="1"/>
  <c r="I1563" i="2" s="1"/>
  <c r="I1564" i="2" s="1"/>
  <c r="I1565" i="2" s="1"/>
  <c r="I1566" i="2" s="1"/>
  <c r="I1567" i="2" s="1"/>
  <c r="I1568" i="2" s="1"/>
  <c r="I1569" i="2" s="1"/>
  <c r="I1570" i="2" s="1"/>
  <c r="I1571" i="2" s="1"/>
  <c r="I1572" i="2" s="1"/>
  <c r="I1573" i="2" s="1"/>
  <c r="I1574" i="2" s="1"/>
  <c r="I1575" i="2" s="1"/>
  <c r="I1576" i="2" s="1"/>
  <c r="I1577" i="2" s="1"/>
  <c r="I1578" i="2" s="1"/>
  <c r="I1579" i="2" s="1"/>
  <c r="I1580" i="2" s="1"/>
  <c r="I1581" i="2" s="1"/>
  <c r="I1582" i="2" s="1"/>
  <c r="I1583" i="2" s="1"/>
  <c r="I1584" i="2" s="1"/>
  <c r="I1585" i="2" s="1"/>
  <c r="I1586" i="2" s="1"/>
  <c r="I1587" i="2" s="1"/>
  <c r="I1588" i="2" s="1"/>
  <c r="I1589" i="2" s="1"/>
  <c r="I1590" i="2" s="1"/>
  <c r="I1591" i="2" s="1"/>
  <c r="I1592" i="2" l="1"/>
  <c r="I1593" i="2" s="1"/>
  <c r="I1594" i="2" s="1"/>
  <c r="I1595" i="2" s="1"/>
  <c r="I1596" i="2" l="1"/>
  <c r="I1597" i="2" s="1"/>
  <c r="I1598" i="2" s="1"/>
  <c r="I1599" i="2" s="1"/>
  <c r="I1600" i="2" s="1"/>
  <c r="I1601" i="2" s="1"/>
  <c r="I1602" i="2" s="1"/>
  <c r="I1603" i="2" s="1"/>
  <c r="I1604" i="2" s="1"/>
  <c r="I1605" i="2" s="1"/>
  <c r="I1606" i="2" s="1"/>
  <c r="I1607" i="2" s="1"/>
  <c r="I1608" i="2" s="1"/>
  <c r="I1609" i="2" s="1"/>
  <c r="I1610" i="2" s="1"/>
  <c r="I1611" i="2" s="1"/>
  <c r="I1612" i="2" s="1"/>
  <c r="I1613" i="2" s="1"/>
  <c r="I1614" i="2" s="1"/>
  <c r="I1615" i="2" s="1"/>
  <c r="I1616" i="2" s="1"/>
  <c r="I1617" i="2" s="1"/>
  <c r="I1618" i="2" s="1"/>
  <c r="I1619" i="2" s="1"/>
  <c r="I1620" i="2" s="1"/>
  <c r="I1621" i="2" s="1"/>
  <c r="I1622" i="2" s="1"/>
  <c r="I1623" i="2" l="1"/>
  <c r="I1624" i="2" s="1"/>
  <c r="I1625" i="2" s="1"/>
  <c r="I1626" i="2" s="1"/>
  <c r="I1627" i="2" l="1"/>
  <c r="I1633" i="2" l="1"/>
  <c r="I1634" i="2" s="1"/>
  <c r="I1635" i="2" s="1"/>
  <c r="I1636" i="2" s="1"/>
  <c r="I1637" i="2" s="1"/>
  <c r="I1638" i="2" s="1"/>
  <c r="I1639" i="2" s="1"/>
  <c r="I1640" i="2" s="1"/>
  <c r="I1641" i="2" s="1"/>
  <c r="I1642" i="2" s="1"/>
  <c r="I1643" i="2" s="1"/>
  <c r="I1644" i="2" s="1"/>
  <c r="I1645" i="2" s="1"/>
  <c r="I1646" i="2" s="1"/>
  <c r="I1647" i="2" s="1"/>
  <c r="I1648" i="2" s="1"/>
  <c r="I1649" i="2" s="1"/>
  <c r="I1650" i="2" s="1"/>
  <c r="I1651" i="2" s="1"/>
  <c r="I1652" i="2" s="1"/>
  <c r="I1653" i="2" s="1"/>
  <c r="I1654" i="2" s="1"/>
  <c r="I1655" i="2" s="1"/>
  <c r="I1656" i="2" s="1"/>
  <c r="I1657" i="2" s="1"/>
  <c r="I1658" i="2" s="1"/>
  <c r="I1659" i="2" s="1"/>
  <c r="I1660" i="2" s="1"/>
  <c r="I1661" i="2" s="1"/>
  <c r="I1662" i="2" s="1"/>
  <c r="I1663" i="2" s="1"/>
  <c r="I1664" i="2" s="1"/>
  <c r="I1665" i="2" s="1"/>
  <c r="I1666" i="2" s="1"/>
  <c r="I1667" i="2" s="1"/>
  <c r="I1668" i="2" s="1"/>
  <c r="I1669" i="2" s="1"/>
  <c r="I1670" i="2" s="1"/>
  <c r="I1671" i="2" s="1"/>
  <c r="I1672" i="2" s="1"/>
  <c r="I1673" i="2" s="1"/>
  <c r="I1674" i="2" s="1"/>
  <c r="I1675" i="2" s="1"/>
  <c r="I1676" i="2" s="1"/>
  <c r="I1677" i="2" s="1"/>
  <c r="I1678" i="2" s="1"/>
  <c r="I1679" i="2" s="1"/>
  <c r="I1680" i="2" s="1"/>
  <c r="I1681" i="2" s="1"/>
  <c r="I1682" i="2" s="1"/>
  <c r="I1683" i="2" s="1"/>
  <c r="I1684" i="2" s="1"/>
  <c r="I1685" i="2" s="1"/>
  <c r="I1686" i="2" s="1"/>
  <c r="I1687" i="2" s="1"/>
  <c r="I1688" i="2" s="1"/>
  <c r="I1689" i="2" s="1"/>
  <c r="I1690" i="2" s="1"/>
  <c r="I1691" i="2" s="1"/>
  <c r="I1692" i="2" s="1"/>
  <c r="I1693" i="2" s="1"/>
  <c r="I1694" i="2" s="1"/>
  <c r="I1695" i="2" s="1"/>
  <c r="I1696" i="2" s="1"/>
  <c r="I1697" i="2" s="1"/>
  <c r="I1698" i="2" s="1"/>
  <c r="I1699" i="2" s="1"/>
  <c r="I1700" i="2" s="1"/>
  <c r="I1701" i="2" s="1"/>
  <c r="I1702" i="2" s="1"/>
  <c r="I1703" i="2" s="1"/>
  <c r="I1710" i="2" l="1"/>
  <c r="I1711" i="2" s="1"/>
  <c r="I1712" i="2" s="1"/>
  <c r="I1713" i="2" s="1"/>
  <c r="I1714" i="2" s="1"/>
  <c r="I1715" i="2" s="1"/>
  <c r="I1716" i="2" s="1"/>
  <c r="I1717" i="2" s="1"/>
  <c r="I1718" i="2" s="1"/>
  <c r="I1719" i="2" s="1"/>
  <c r="I1720" i="2" s="1"/>
  <c r="I1721" i="2" s="1"/>
  <c r="I1722" i="2" s="1"/>
  <c r="I1723" i="2" s="1"/>
  <c r="I1724" i="2" s="1"/>
  <c r="I1725" i="2" s="1"/>
  <c r="I1726" i="2" s="1"/>
  <c r="I1727" i="2" s="1"/>
  <c r="I1728" i="2" s="1"/>
  <c r="I1729" i="2" s="1"/>
  <c r="I1730" i="2" s="1"/>
  <c r="I1731" i="2" s="1"/>
  <c r="I1732" i="2" s="1"/>
  <c r="I1733" i="2" s="1"/>
  <c r="I1734" i="2" s="1"/>
  <c r="I1735" i="2" s="1"/>
  <c r="I1736" i="2" s="1"/>
  <c r="I1737" i="2" s="1"/>
  <c r="I1738" i="2" s="1"/>
  <c r="I1739" i="2" s="1"/>
  <c r="E12" i="1"/>
  <c r="I1740" i="2" l="1"/>
  <c r="I1741" i="2" s="1"/>
  <c r="I1742" i="2" s="1"/>
  <c r="I1743" i="2" s="1"/>
  <c r="I1744" i="2" s="1"/>
  <c r="I1745" i="2" s="1"/>
  <c r="I1746" i="2" s="1"/>
  <c r="I1747" i="2" s="1"/>
  <c r="I1748" i="2" s="1"/>
  <c r="I1749" i="2" s="1"/>
  <c r="I1750" i="2" s="1"/>
  <c r="I1751" i="2" s="1"/>
  <c r="I1752" i="2" s="1"/>
  <c r="I1753" i="2" s="1"/>
  <c r="I1754" i="2" s="1"/>
  <c r="I1755" i="2" s="1"/>
  <c r="I1756" i="2" s="1"/>
  <c r="I1757" i="2" s="1"/>
  <c r="I1758" i="2" s="1"/>
  <c r="I1759" i="2" s="1"/>
  <c r="I1760" i="2" s="1"/>
  <c r="I1761" i="2" s="1"/>
  <c r="I1762" i="2" s="1"/>
  <c r="I1763" i="2" s="1"/>
  <c r="I1764" i="2" s="1"/>
  <c r="I1765" i="2" s="1"/>
  <c r="I1766" i="2" s="1"/>
  <c r="I1767" i="2" s="1"/>
  <c r="I1768" i="2" s="1"/>
  <c r="I1769" i="2" s="1"/>
  <c r="I1770" i="2" l="1"/>
  <c r="I1771" i="2" s="1"/>
  <c r="I1772" i="2" l="1"/>
  <c r="I1773" i="2" s="1"/>
  <c r="I1781" i="2" l="1"/>
  <c r="I1782" i="2" s="1"/>
  <c r="I1783" i="2" s="1"/>
  <c r="I1784" i="2" s="1"/>
  <c r="I1785" i="2" s="1"/>
  <c r="I1786" i="2" s="1"/>
  <c r="I1787" i="2" s="1"/>
  <c r="I1788" i="2" s="1"/>
  <c r="I1789" i="2" s="1"/>
  <c r="I1790" i="2" s="1"/>
  <c r="I1791" i="2" s="1"/>
  <c r="I1792" i="2" s="1"/>
  <c r="I1793" i="2" s="1"/>
  <c r="I1794" i="2" s="1"/>
  <c r="I1795" i="2" s="1"/>
  <c r="I1796" i="2" s="1"/>
  <c r="I1797" i="2" s="1"/>
  <c r="I1798" i="2" s="1"/>
  <c r="I1799" i="2" s="1"/>
  <c r="I1800" i="2" s="1"/>
  <c r="I1801" i="2" s="1"/>
  <c r="I1802" i="2" s="1"/>
  <c r="I1803" i="2" s="1"/>
  <c r="I1804" i="2" s="1"/>
  <c r="I1805" i="2" s="1"/>
  <c r="I1806" i="2" s="1"/>
  <c r="I1807" i="2" s="1"/>
  <c r="I1808" i="2" s="1"/>
  <c r="I1809" i="2" s="1"/>
  <c r="I1810" i="2" s="1"/>
  <c r="I1811" i="2" s="1"/>
  <c r="I1812" i="2" s="1"/>
  <c r="I1813" i="2" s="1"/>
  <c r="I1814" i="2" s="1"/>
  <c r="I1815" i="2" l="1"/>
  <c r="I1816" i="2" s="1"/>
  <c r="I1817" i="2" s="1"/>
  <c r="I1818" i="2" s="1"/>
  <c r="I1819" i="2" s="1"/>
  <c r="I1820" i="2" s="1"/>
  <c r="I1821" i="2" s="1"/>
  <c r="I1822" i="2" s="1"/>
  <c r="I1823" i="2" s="1"/>
  <c r="I1824" i="2" s="1"/>
  <c r="I1825" i="2" s="1"/>
  <c r="I1826" i="2" s="1"/>
  <c r="I1827" i="2" s="1"/>
  <c r="I1828" i="2" s="1"/>
  <c r="I1829" i="2" s="1"/>
  <c r="I1830" i="2" s="1"/>
  <c r="I1831" i="2" s="1"/>
  <c r="I1832" i="2" s="1"/>
  <c r="I1833" i="2" s="1"/>
  <c r="I1834" i="2" s="1"/>
  <c r="I1835" i="2" s="1"/>
  <c r="I1836" i="2" s="1"/>
  <c r="I1837" i="2" s="1"/>
  <c r="I1838" i="2" s="1"/>
  <c r="I1839" i="2" s="1"/>
  <c r="I1840" i="2" s="1"/>
  <c r="I1841" i="2" s="1"/>
  <c r="I1842" i="2" s="1"/>
  <c r="I1843" i="2" s="1"/>
  <c r="I1844" i="2" s="1"/>
  <c r="I1845" i="2" s="1"/>
  <c r="I1846" i="2" s="1"/>
  <c r="I1847" i="2" s="1"/>
  <c r="I1848" i="2" s="1"/>
  <c r="I1849" i="2" s="1"/>
  <c r="I1850" i="2" s="1"/>
  <c r="I1851" i="2" s="1"/>
  <c r="I1852" i="2" s="1"/>
  <c r="I1853" i="2" s="1"/>
  <c r="I1854" i="2" s="1"/>
  <c r="I1855" i="2" s="1"/>
  <c r="I1856" i="2" s="1"/>
  <c r="I1857" i="2" s="1"/>
  <c r="I1858" i="2" s="1"/>
  <c r="I1859" i="2" s="1"/>
  <c r="I1860" i="2" s="1"/>
  <c r="I1861" i="2" s="1"/>
  <c r="I1862" i="2" s="1"/>
  <c r="I1863" i="2" s="1"/>
  <c r="I1864" i="2" s="1"/>
  <c r="I1865" i="2" s="1"/>
  <c r="I1866" i="2" s="1"/>
  <c r="I1867" i="2" s="1"/>
  <c r="I1868" i="2" s="1"/>
  <c r="I1869" i="2" s="1"/>
  <c r="I1870" i="2" s="1"/>
  <c r="I1871" i="2" s="1"/>
  <c r="I1872" i="2" s="1"/>
  <c r="I1873" i="2" s="1"/>
  <c r="I1874" i="2" s="1"/>
  <c r="I1875" i="2" s="1"/>
  <c r="I1876" i="2" s="1"/>
  <c r="I1877" i="2" s="1"/>
  <c r="I1878" i="2" s="1"/>
  <c r="I1886" i="2" s="1"/>
  <c r="I1887" i="2" s="1"/>
  <c r="I1888" i="2" s="1"/>
  <c r="I1889" i="2" s="1"/>
  <c r="I1890" i="2" s="1"/>
  <c r="I1891" i="2" s="1"/>
  <c r="I1892" i="2" s="1"/>
  <c r="I1893" i="2" s="1"/>
  <c r="I1894" i="2" s="1"/>
  <c r="I1895" i="2" s="1"/>
  <c r="I1896" i="2" s="1"/>
  <c r="I1897" i="2" s="1"/>
  <c r="I1898" i="2" s="1"/>
  <c r="I1899" i="2" s="1"/>
  <c r="I1900" i="2" s="1"/>
  <c r="I1901" i="2" s="1"/>
  <c r="I1902" i="2" s="1"/>
  <c r="I1903" i="2" s="1"/>
  <c r="I1904" i="2" s="1"/>
  <c r="I1905" i="2" s="1"/>
  <c r="I1906" i="2" s="1"/>
  <c r="I1907" i="2" s="1"/>
  <c r="I1908" i="2" s="1"/>
  <c r="I1909" i="2" s="1"/>
  <c r="I1910" i="2" s="1"/>
  <c r="I1911" i="2" s="1"/>
  <c r="I1912" i="2" s="1"/>
  <c r="I1913" i="2" s="1"/>
  <c r="I1918" i="2" s="1"/>
  <c r="I1919" i="2" l="1"/>
  <c r="I1926" i="2" s="1"/>
  <c r="I1927" i="2" s="1"/>
  <c r="I1928" i="2" s="1"/>
  <c r="I1929" i="2" s="1"/>
  <c r="I1930" i="2" s="1"/>
  <c r="I1931" i="2" s="1"/>
  <c r="I1932" i="2" s="1"/>
  <c r="I1933" i="2" s="1"/>
  <c r="I1934" i="2" s="1"/>
  <c r="I1935" i="2" s="1"/>
  <c r="I1936" i="2" s="1"/>
  <c r="I1937" i="2" s="1"/>
  <c r="I1938" i="2" s="1"/>
  <c r="I1939" i="2" s="1"/>
  <c r="I1940" i="2" s="1"/>
  <c r="I1941" i="2" s="1"/>
  <c r="I1942" i="2" s="1"/>
  <c r="I1943" i="2" s="1"/>
  <c r="I1944" i="2" s="1"/>
  <c r="I1945" i="2" l="1"/>
  <c r="I1946" i="2" s="1"/>
  <c r="I1947" i="2" s="1"/>
  <c r="I1948" i="2" l="1"/>
  <c r="I1949" i="2" s="1"/>
  <c r="I1950" i="2" s="1"/>
  <c r="I1951" i="2" s="1"/>
  <c r="I1952" i="2" s="1"/>
  <c r="I1953" i="2" s="1"/>
  <c r="I1954" i="2" l="1"/>
  <c r="I1955" i="2" s="1"/>
  <c r="I1956" i="2" s="1"/>
  <c r="I1957" i="2" s="1"/>
  <c r="I1958" i="2" s="1"/>
  <c r="I1959" i="2" s="1"/>
  <c r="I1960" i="2" s="1"/>
  <c r="I1961" i="2" s="1"/>
  <c r="I1962" i="2" s="1"/>
  <c r="I1963" i="2" s="1"/>
  <c r="I1964" i="2" s="1"/>
  <c r="I1965" i="2" s="1"/>
  <c r="I1966" i="2" s="1"/>
  <c r="I1967" i="2" s="1"/>
  <c r="I1968" i="2" s="1"/>
  <c r="I1969" i="2" s="1"/>
  <c r="I1970" i="2" s="1"/>
  <c r="I1971" i="2" l="1"/>
  <c r="I1972" i="2" s="1"/>
  <c r="I1973" i="2" s="1"/>
  <c r="I1974" i="2" s="1"/>
  <c r="I1975" i="2" s="1"/>
  <c r="I1976" i="2" s="1"/>
  <c r="I1977" i="2" s="1"/>
  <c r="I1978" i="2" s="1"/>
  <c r="I1979" i="2" s="1"/>
  <c r="I1980" i="2" s="1"/>
  <c r="I1981" i="2" s="1"/>
  <c r="I1982" i="2" s="1"/>
  <c r="I1983" i="2" s="1"/>
  <c r="I1984" i="2" s="1"/>
  <c r="I1985" i="2" s="1"/>
  <c r="I1986" i="2" l="1"/>
  <c r="I1987" i="2" s="1"/>
  <c r="I1988" i="2" s="1"/>
  <c r="I1989" i="2" s="1"/>
  <c r="I1990" i="2" s="1"/>
  <c r="I1991" i="2" s="1"/>
  <c r="I1992" i="2" s="1"/>
  <c r="I1993" i="2" s="1"/>
  <c r="I1994" i="2" s="1"/>
  <c r="I1995" i="2" s="1"/>
  <c r="I1999" i="2" s="1"/>
  <c r="I2000" i="2" s="1"/>
  <c r="I2001" i="2" s="1"/>
  <c r="I2002" i="2" s="1"/>
  <c r="I2003" i="2" s="1"/>
  <c r="I2004" i="2" s="1"/>
  <c r="I2005" i="2" s="1"/>
  <c r="I2006" i="2" s="1"/>
  <c r="I2007" i="2" s="1"/>
  <c r="I2008" i="2" s="1"/>
  <c r="I2009" i="2" s="1"/>
  <c r="I2010" i="2" s="1"/>
  <c r="I2011" i="2" s="1"/>
  <c r="I2012" i="2" s="1"/>
  <c r="I2013" i="2" s="1"/>
  <c r="I2014" i="2" s="1"/>
  <c r="I2015" i="2" s="1"/>
  <c r="I2016" i="2" s="1"/>
  <c r="I2017" i="2" s="1"/>
  <c r="I2018" i="2" s="1"/>
  <c r="I2019" i="2" s="1"/>
  <c r="I2020" i="2" s="1"/>
  <c r="I2021" i="2" s="1"/>
  <c r="I2022" i="2" s="1"/>
  <c r="I2023" i="2" s="1"/>
  <c r="I2024" i="2" s="1"/>
  <c r="I2025" i="2" s="1"/>
  <c r="I2026" i="2" s="1"/>
  <c r="I2027" i="2" s="1"/>
  <c r="I2028" i="2" s="1"/>
  <c r="I2029" i="2" s="1"/>
  <c r="I2030" i="2" s="1"/>
  <c r="I2031" i="2" s="1"/>
  <c r="I2032" i="2" s="1"/>
  <c r="I2033" i="2" s="1"/>
  <c r="I2034" i="2" s="1"/>
  <c r="I2035" i="2" s="1"/>
  <c r="I2036" i="2" s="1"/>
  <c r="I2037" i="2" s="1"/>
  <c r="I2038" i="2" s="1"/>
  <c r="I2039" i="2" s="1"/>
  <c r="I2040" i="2" s="1"/>
  <c r="I2041" i="2" s="1"/>
  <c r="I2042" i="2" s="1"/>
  <c r="I2043" i="2" s="1"/>
  <c r="I2044" i="2" s="1"/>
  <c r="I2045" i="2" s="1"/>
  <c r="I2046" i="2" s="1"/>
  <c r="I2047" i="2" s="1"/>
  <c r="I2048" i="2" s="1"/>
  <c r="I2049" i="2" s="1"/>
  <c r="I2050" i="2" s="1"/>
  <c r="I2051" i="2" s="1"/>
  <c r="I2052" i="2" s="1"/>
  <c r="I2053" i="2" s="1"/>
  <c r="I2054" i="2" s="1"/>
  <c r="I2055" i="2" s="1"/>
  <c r="I2056" i="2" s="1"/>
  <c r="I2057" i="2" s="1"/>
  <c r="I2058" i="2" s="1"/>
  <c r="I2059" i="2" s="1"/>
  <c r="I2060" i="2" s="1"/>
  <c r="I2061" i="2" s="1"/>
  <c r="I2062" i="2" s="1"/>
  <c r="I2063" i="2" s="1"/>
  <c r="I2064" i="2" s="1"/>
  <c r="I2065" i="2" s="1"/>
  <c r="I2066" i="2" s="1"/>
  <c r="I2067" i="2" s="1"/>
  <c r="I2068" i="2" s="1"/>
  <c r="I2069" i="2" s="1"/>
  <c r="I2070" i="2" s="1"/>
  <c r="I2071" i="2" s="1"/>
  <c r="I2072" i="2" s="1"/>
  <c r="I2073" i="2" s="1"/>
  <c r="I2074" i="2" s="1"/>
  <c r="I2075" i="2" s="1"/>
  <c r="I2076" i="2" s="1"/>
  <c r="I2077" i="2" s="1"/>
  <c r="I2078" i="2" s="1"/>
  <c r="I2079" i="2" s="1"/>
  <c r="I2080" i="2" s="1"/>
  <c r="I2081" i="2" s="1"/>
  <c r="I2082" i="2" s="1"/>
  <c r="I2083" i="2" s="1"/>
  <c r="I2087" i="2" s="1"/>
  <c r="I2088" i="2" s="1"/>
  <c r="I2089" i="2" s="1"/>
  <c r="I2090" i="2" s="1"/>
  <c r="I2091" i="2" s="1"/>
  <c r="I2092" i="2" s="1"/>
  <c r="I2093" i="2" s="1"/>
  <c r="I2094" i="2" s="1"/>
  <c r="I2095" i="2" s="1"/>
  <c r="I2096" i="2" s="1"/>
  <c r="I2097" i="2" s="1"/>
  <c r="I2098" i="2" s="1"/>
  <c r="I2099" i="2" s="1"/>
  <c r="I2100" i="2" s="1"/>
  <c r="I2101" i="2" s="1"/>
  <c r="I2102" i="2" s="1"/>
  <c r="I2103" i="2" s="1"/>
  <c r="I2104" i="2" s="1"/>
  <c r="I2105" i="2" s="1"/>
  <c r="I2106" i="2" s="1"/>
  <c r="I2107" i="2" s="1"/>
  <c r="I2108" i="2" s="1"/>
  <c r="I2109" i="2" s="1"/>
  <c r="I2110" i="2" s="1"/>
  <c r="I2111" i="2" s="1"/>
  <c r="I2112" i="2" s="1"/>
  <c r="I2113" i="2" s="1"/>
  <c r="I2114" i="2" s="1"/>
  <c r="I2115" i="2" s="1"/>
  <c r="I2116" i="2" s="1"/>
  <c r="I2117" i="2" s="1"/>
  <c r="I2118" i="2" s="1"/>
  <c r="I2119" i="2" s="1"/>
  <c r="I2120" i="2" s="1"/>
  <c r="I2121" i="2" s="1"/>
  <c r="I2122" i="2" s="1"/>
  <c r="I2123" i="2" s="1"/>
  <c r="I2124" i="2" s="1"/>
  <c r="I2125" i="2" s="1"/>
  <c r="I2126" i="2" s="1"/>
  <c r="I2127" i="2" s="1"/>
  <c r="I2128" i="2" s="1"/>
  <c r="I2129" i="2" s="1"/>
  <c r="I2130" i="2" s="1"/>
  <c r="I2131" i="2" s="1"/>
  <c r="I2132" i="2" s="1"/>
  <c r="I2133" i="2" s="1"/>
  <c r="I2134" i="2" s="1"/>
  <c r="I2135" i="2" s="1"/>
  <c r="I2136" i="2" s="1"/>
  <c r="I2137" i="2" s="1"/>
  <c r="I2138" i="2" s="1"/>
  <c r="I2139" i="2" s="1"/>
  <c r="I2140" i="2" s="1"/>
  <c r="I2141" i="2" s="1"/>
  <c r="I2142" i="2" s="1"/>
  <c r="I2143" i="2" s="1"/>
  <c r="I2144" i="2" s="1"/>
  <c r="I2145" i="2" s="1"/>
  <c r="I2146" i="2" s="1"/>
  <c r="I2147" i="2" s="1"/>
  <c r="I2148" i="2" s="1"/>
  <c r="I2149" i="2" s="1"/>
  <c r="I2150" i="2" s="1"/>
  <c r="I2151" i="2" s="1"/>
  <c r="I2152" i="2" s="1"/>
  <c r="I2153" i="2" s="1"/>
  <c r="I2154" i="2" s="1"/>
  <c r="I2155" i="2" s="1"/>
  <c r="I2156" i="2" s="1"/>
  <c r="I2157" i="2" s="1"/>
  <c r="I2158" i="2" s="1"/>
  <c r="I2159" i="2" s="1"/>
  <c r="I2160" i="2" s="1"/>
  <c r="I2161" i="2" s="1"/>
  <c r="I2162" i="2" s="1"/>
  <c r="I2163" i="2" s="1"/>
  <c r="I2164" i="2" s="1"/>
  <c r="I2165" i="2" s="1"/>
  <c r="I2166" i="2" s="1"/>
  <c r="I2167" i="2" s="1"/>
  <c r="I2168" i="2" s="1"/>
  <c r="I2169" i="2" s="1"/>
  <c r="I2170" i="2" s="1"/>
  <c r="I2171" i="2" s="1"/>
  <c r="I2172" i="2" s="1"/>
  <c r="I2173" i="2" s="1"/>
  <c r="I2174" i="2" s="1"/>
  <c r="I2175" i="2" s="1"/>
  <c r="I2176" i="2" s="1"/>
  <c r="I2177" i="2" s="1"/>
  <c r="I2178" i="2" s="1"/>
  <c r="I2179" i="2" s="1"/>
  <c r="I2180" i="2" s="1"/>
  <c r="I2181" i="2" s="1"/>
  <c r="I2182" i="2" s="1"/>
  <c r="I2183" i="2" s="1"/>
  <c r="I2184" i="2" s="1"/>
  <c r="I2185" i="2" s="1"/>
  <c r="I2186" i="2" s="1"/>
  <c r="I2187" i="2" s="1"/>
  <c r="I2188" i="2" s="1"/>
  <c r="I2189" i="2" s="1"/>
  <c r="I2190" i="2" s="1"/>
  <c r="I2191" i="2" s="1"/>
  <c r="I2192" i="2" s="1"/>
  <c r="I2193" i="2" s="1"/>
  <c r="I2194" i="2" s="1"/>
  <c r="I2195" i="2" s="1"/>
  <c r="I2196" i="2" s="1"/>
  <c r="I2197" i="2" s="1"/>
  <c r="I2198" i="2" s="1"/>
  <c r="I2199" i="2" s="1"/>
  <c r="I2200" i="2" s="1"/>
  <c r="I2201" i="2" s="1"/>
  <c r="I2202" i="2" s="1"/>
  <c r="I2203" i="2" s="1"/>
  <c r="I2204" i="2" s="1"/>
  <c r="I2205" i="2" s="1"/>
  <c r="I2206" i="2" s="1"/>
  <c r="I2207" i="2" s="1"/>
  <c r="I2208" i="2" s="1"/>
  <c r="I2209" i="2" s="1"/>
  <c r="I2210" i="2" s="1"/>
  <c r="I2211" i="2" s="1"/>
  <c r="I2212" i="2" s="1"/>
  <c r="I2213" i="2" s="1"/>
  <c r="I2214" i="2" s="1"/>
  <c r="I2215" i="2" s="1"/>
  <c r="I2216" i="2" s="1"/>
  <c r="I2217" i="2" s="1"/>
  <c r="I2218" i="2" s="1"/>
  <c r="I2219" i="2" s="1"/>
  <c r="I2220" i="2" s="1"/>
  <c r="I2221" i="2" s="1"/>
  <c r="I2222" i="2" s="1"/>
  <c r="I2223" i="2" s="1"/>
  <c r="I2224" i="2" s="1"/>
  <c r="I2225" i="2" s="1"/>
  <c r="I2226" i="2" s="1"/>
  <c r="I2227" i="2" s="1"/>
  <c r="I2228" i="2" s="1"/>
  <c r="I2229" i="2" s="1"/>
  <c r="I2230" i="2" s="1"/>
  <c r="I2231" i="2" s="1"/>
  <c r="I2232" i="2" s="1"/>
  <c r="I2233" i="2" s="1"/>
  <c r="I2234" i="2" s="1"/>
  <c r="I2235" i="2" s="1"/>
  <c r="I2236" i="2" s="1"/>
  <c r="I2237" i="2" s="1"/>
  <c r="I2238" i="2" s="1"/>
  <c r="I2239" i="2" s="1"/>
  <c r="I2240" i="2" s="1"/>
  <c r="I2241" i="2" s="1"/>
  <c r="I2242" i="2" s="1"/>
  <c r="I2243" i="2" s="1"/>
  <c r="I2244" i="2" s="1"/>
  <c r="I2245" i="2" s="1"/>
  <c r="I2246" i="2" s="1"/>
  <c r="I2247" i="2" s="1"/>
  <c r="I2248" i="2" s="1"/>
  <c r="I2249" i="2" s="1"/>
  <c r="I2250" i="2" s="1"/>
  <c r="I2251" i="2" s="1"/>
  <c r="I2252" i="2" s="1"/>
  <c r="I2253" i="2" s="1"/>
  <c r="I2254" i="2" s="1"/>
  <c r="I2255" i="2" s="1"/>
  <c r="I2256" i="2" s="1"/>
  <c r="I2257" i="2" s="1"/>
  <c r="I2258" i="2" s="1"/>
  <c r="I2259" i="2" s="1"/>
  <c r="I2263" i="2" s="1"/>
  <c r="I2264" i="2" s="1"/>
  <c r="I2265" i="2" s="1"/>
  <c r="I2266" i="2" s="1"/>
  <c r="I2267" i="2" s="1"/>
  <c r="I2268" i="2" s="1"/>
  <c r="I2269" i="2" s="1"/>
  <c r="I2270" i="2" s="1"/>
  <c r="I2271" i="2" s="1"/>
  <c r="I2272" i="2" s="1"/>
  <c r="I2273" i="2" s="1"/>
  <c r="I2274" i="2" s="1"/>
  <c r="I2275" i="2" s="1"/>
  <c r="I2276" i="2" s="1"/>
  <c r="I2277" i="2" s="1"/>
  <c r="I2278" i="2" s="1"/>
  <c r="I2279" i="2" s="1"/>
  <c r="I2280" i="2" s="1"/>
  <c r="I2281" i="2" s="1"/>
  <c r="I2282" i="2" s="1"/>
  <c r="I2283" i="2" s="1"/>
  <c r="I2284" i="2" s="1"/>
  <c r="I2285" i="2" s="1"/>
  <c r="I2286" i="2" s="1"/>
  <c r="I2287" i="2" s="1"/>
  <c r="I2288" i="2" s="1"/>
  <c r="I2289" i="2" s="1"/>
  <c r="I2290" i="2" s="1"/>
  <c r="I2291" i="2" s="1"/>
  <c r="I2292" i="2" s="1"/>
  <c r="I2293" i="2" s="1"/>
  <c r="I2294" i="2" s="1"/>
  <c r="I2295" i="2" s="1"/>
  <c r="I2296" i="2" s="1"/>
  <c r="I2297" i="2" s="1"/>
  <c r="I2298" i="2" s="1"/>
  <c r="I2299" i="2" s="1"/>
  <c r="I2300" i="2" s="1"/>
  <c r="I2301" i="2" s="1"/>
  <c r="I2302" i="2" s="1"/>
  <c r="I2303" i="2" s="1"/>
  <c r="I2304" i="2" s="1"/>
  <c r="I2305" i="2" s="1"/>
  <c r="I2306" i="2" s="1"/>
  <c r="I2307" i="2" s="1"/>
  <c r="I2308" i="2" s="1"/>
  <c r="I2309" i="2" s="1"/>
  <c r="I2310" i="2" s="1"/>
  <c r="I2311" i="2" s="1"/>
  <c r="I2312" i="2" s="1"/>
  <c r="I2313" i="2" s="1"/>
  <c r="I2317" i="2" s="1"/>
  <c r="I2318" i="2" s="1"/>
  <c r="I2319" i="2" s="1"/>
  <c r="I2320" i="2" s="1"/>
  <c r="I2321" i="2" s="1"/>
  <c r="I2322" i="2" s="1"/>
  <c r="I2323" i="2" s="1"/>
  <c r="I2324" i="2" s="1"/>
  <c r="I2325" i="2" s="1"/>
  <c r="I2326" i="2" s="1"/>
  <c r="I2327" i="2" s="1"/>
  <c r="I2328" i="2" s="1"/>
  <c r="I2329" i="2" s="1"/>
  <c r="I2330" i="2" s="1"/>
  <c r="I2331" i="2" s="1"/>
  <c r="I2332" i="2" s="1"/>
  <c r="I2333" i="2" s="1"/>
  <c r="I2334" i="2" s="1"/>
  <c r="I2335" i="2" s="1"/>
  <c r="I2336" i="2" s="1"/>
  <c r="I2337" i="2" s="1"/>
  <c r="I2338" i="2" s="1"/>
  <c r="I2339" i="2" s="1"/>
  <c r="I2340" i="2" s="1"/>
  <c r="I2341" i="2" s="1"/>
  <c r="I2342" i="2" s="1"/>
  <c r="I2343" i="2" s="1"/>
  <c r="I2344" i="2" s="1"/>
  <c r="I2345" i="2" s="1"/>
  <c r="I2346" i="2" s="1"/>
  <c r="I2347" i="2" s="1"/>
  <c r="I2348" i="2" s="1"/>
  <c r="I2349" i="2" s="1"/>
  <c r="I2350" i="2" s="1"/>
  <c r="I2351" i="2" s="1"/>
  <c r="I2352" i="2" s="1"/>
  <c r="I2353" i="2" s="1"/>
  <c r="I2354" i="2" s="1"/>
  <c r="I2355" i="2" s="1"/>
  <c r="I2356" i="2" s="1"/>
  <c r="I2357" i="2" s="1"/>
  <c r="I2358" i="2" s="1"/>
  <c r="I2359" i="2" s="1"/>
  <c r="I2360" i="2" s="1"/>
  <c r="I2364" i="2" l="1"/>
  <c r="I2365" i="2" s="1"/>
  <c r="I2366" i="2" s="1"/>
  <c r="I2367" i="2" s="1"/>
  <c r="I2368" i="2" s="1"/>
  <c r="I2369" i="2" s="1"/>
  <c r="I2370" i="2" s="1"/>
  <c r="I2371" i="2" s="1"/>
  <c r="I2372" i="2" s="1"/>
  <c r="I2373" i="2" s="1"/>
  <c r="I2374" i="2" s="1"/>
  <c r="I2375" i="2" s="1"/>
  <c r="I2376" i="2" s="1"/>
  <c r="I2377" i="2" s="1"/>
  <c r="I2378" i="2" s="1"/>
  <c r="I2379" i="2" s="1"/>
  <c r="I2380" i="2" s="1"/>
  <c r="I2381" i="2" s="1"/>
  <c r="I2382" i="2" s="1"/>
  <c r="I2383" i="2" s="1"/>
  <c r="I2384" i="2" s="1"/>
  <c r="I2385" i="2" s="1"/>
  <c r="I2386" i="2" s="1"/>
  <c r="I2387" i="2" s="1"/>
  <c r="I2388" i="2" s="1"/>
  <c r="I2389" i="2" s="1"/>
  <c r="I2390" i="2" s="1"/>
  <c r="I2391" i="2" s="1"/>
  <c r="I2392" i="2" s="1"/>
  <c r="I2393" i="2" s="1"/>
  <c r="I2394" i="2" s="1"/>
  <c r="I2395" i="2" s="1"/>
  <c r="I2396" i="2" s="1"/>
  <c r="I2397" i="2" s="1"/>
  <c r="I2398" i="2" s="1"/>
  <c r="I2399" i="2" s="1"/>
  <c r="I2400" i="2" s="1"/>
  <c r="I2401" i="2" s="1"/>
  <c r="I2402" i="2" s="1"/>
  <c r="I2403" i="2" s="1"/>
  <c r="I2404" i="2" s="1"/>
  <c r="I2405" i="2" s="1"/>
  <c r="I2406" i="2" s="1"/>
  <c r="I2407" i="2" s="1"/>
  <c r="I2408" i="2" s="1"/>
  <c r="I2409" i="2" s="1"/>
  <c r="I2410" i="2" s="1"/>
  <c r="I2411" i="2" s="1"/>
  <c r="I2412" i="2" s="1"/>
  <c r="I2413" i="2" s="1"/>
  <c r="I2414" i="2" s="1"/>
  <c r="I2415" i="2" s="1"/>
  <c r="I2416" i="2" s="1"/>
  <c r="I2417" i="2" s="1"/>
  <c r="I2418" i="2" s="1"/>
  <c r="I2419" i="2" s="1"/>
  <c r="I2420" i="2" s="1"/>
  <c r="I2421" i="2" s="1"/>
  <c r="I2422" i="2" s="1"/>
  <c r="I2423" i="2" s="1"/>
  <c r="I2424" i="2" s="1"/>
  <c r="I2425" i="2" s="1"/>
  <c r="I2426" i="2" s="1"/>
  <c r="I2427" i="2" s="1"/>
  <c r="I2428" i="2" s="1"/>
  <c r="I2429" i="2" s="1"/>
  <c r="I2430" i="2" s="1"/>
  <c r="I2431" i="2" s="1"/>
  <c r="I2432" i="2" s="1"/>
  <c r="I2433" i="2" s="1"/>
  <c r="I2434" i="2" s="1"/>
  <c r="I2435" i="2" s="1"/>
  <c r="I2436" i="2" s="1"/>
  <c r="I2437" i="2" s="1"/>
  <c r="I2438" i="2" s="1"/>
  <c r="I2439" i="2" s="1"/>
  <c r="I2440" i="2" s="1"/>
  <c r="I2441" i="2" s="1"/>
  <c r="I2442" i="2" s="1"/>
  <c r="I2443" i="2" s="1"/>
  <c r="I2444" i="2" s="1"/>
  <c r="I2445" i="2" s="1"/>
  <c r="I2446" i="2" s="1"/>
  <c r="I2447" i="2" s="1"/>
  <c r="I2448" i="2" s="1"/>
  <c r="I2452" i="2" s="1"/>
  <c r="I2453" i="2" s="1"/>
  <c r="I2454" i="2" s="1"/>
  <c r="I2455" i="2" s="1"/>
  <c r="I2456" i="2" s="1"/>
  <c r="I2457" i="2" s="1"/>
  <c r="I2458" i="2" s="1"/>
  <c r="I2459" i="2" s="1"/>
  <c r="I2460" i="2" s="1"/>
  <c r="I2461" i="2" s="1"/>
  <c r="I2462" i="2" s="1"/>
  <c r="I2463" i="2" s="1"/>
  <c r="I2464" i="2" s="1"/>
  <c r="I2465" i="2" s="1"/>
  <c r="I2466" i="2" s="1"/>
  <c r="I2467" i="2" s="1"/>
  <c r="I2468" i="2" s="1"/>
  <c r="I2469" i="2" s="1"/>
  <c r="I2470" i="2" s="1"/>
  <c r="I2471" i="2" s="1"/>
  <c r="I2472" i="2" s="1"/>
  <c r="I2473" i="2" s="1"/>
  <c r="I2474" i="2" s="1"/>
  <c r="I2475" i="2" s="1"/>
  <c r="I2476" i="2" s="1"/>
  <c r="I2477" i="2" s="1"/>
  <c r="I2478" i="2" s="1"/>
  <c r="I2479" i="2" s="1"/>
  <c r="I2480" i="2" s="1"/>
  <c r="I2481" i="2" s="1"/>
  <c r="I2482" i="2" s="1"/>
  <c r="I2483" i="2" s="1"/>
  <c r="I2484" i="2" s="1"/>
  <c r="I2485" i="2" s="1"/>
  <c r="I2486" i="2" s="1"/>
  <c r="I2487" i="2" s="1"/>
  <c r="I2488" i="2" s="1"/>
  <c r="I2489" i="2" s="1"/>
  <c r="I2490" i="2" s="1"/>
  <c r="I2491" i="2" s="1"/>
  <c r="I2492" i="2" s="1"/>
  <c r="I2493" i="2" s="1"/>
  <c r="I2494" i="2" s="1"/>
  <c r="I2495" i="2" s="1"/>
  <c r="I2496" i="2" s="1"/>
  <c r="I2497" i="2" s="1"/>
  <c r="I2498" i="2" s="1"/>
  <c r="I2499" i="2" s="1"/>
  <c r="I2500" i="2" s="1"/>
  <c r="I2501" i="2" s="1"/>
  <c r="I2502" i="2" s="1"/>
  <c r="I2503" i="2" s="1"/>
  <c r="I2504" i="2" s="1"/>
  <c r="I2505" i="2" s="1"/>
  <c r="I2506" i="2" s="1"/>
  <c r="I2507" i="2" s="1"/>
  <c r="I2508" i="2" s="1"/>
  <c r="I2509" i="2" s="1"/>
  <c r="I2510" i="2" s="1"/>
  <c r="I2511" i="2" s="1"/>
  <c r="I2512" i="2" s="1"/>
  <c r="I2513" i="2" s="1"/>
  <c r="I2514" i="2" s="1"/>
  <c r="I2515" i="2" s="1"/>
  <c r="I2516" i="2" s="1"/>
  <c r="I2517" i="2" l="1"/>
  <c r="I2518" i="2" s="1"/>
  <c r="I2519" i="2" s="1"/>
  <c r="I2520" i="2" s="1"/>
  <c r="I2521" i="2" s="1"/>
  <c r="I2522" i="2" s="1"/>
  <c r="I2523" i="2" s="1"/>
  <c r="I2524" i="2" s="1"/>
  <c r="I2525" i="2" s="1"/>
  <c r="I2526" i="2" s="1"/>
  <c r="I2527" i="2" s="1"/>
  <c r="I2528" i="2" s="1"/>
  <c r="I2529" i="2" s="1"/>
  <c r="I2530" i="2" s="1"/>
  <c r="I2531" i="2" s="1"/>
  <c r="I2532" i="2" s="1"/>
  <c r="I2533" i="2" s="1"/>
  <c r="I2537" i="2" s="1"/>
  <c r="I2538" i="2" s="1"/>
  <c r="I2539" i="2" s="1"/>
  <c r="I2540" i="2" s="1"/>
  <c r="I2541" i="2" s="1"/>
  <c r="I2542" i="2" s="1"/>
  <c r="I2543" i="2" s="1"/>
  <c r="I2544" i="2" s="1"/>
  <c r="I2545" i="2" s="1"/>
  <c r="I2546" i="2" s="1"/>
  <c r="I2547" i="2" s="1"/>
  <c r="I2548" i="2" s="1"/>
  <c r="I2549" i="2" s="1"/>
  <c r="I2550" i="2" s="1"/>
  <c r="I2551" i="2" s="1"/>
  <c r="I2552" i="2" s="1"/>
  <c r="I2553" i="2" s="1"/>
  <c r="I2554" i="2" s="1"/>
  <c r="I2555" i="2" s="1"/>
  <c r="I2556" i="2" s="1"/>
  <c r="I2557" i="2" s="1"/>
  <c r="I2558" i="2" s="1"/>
  <c r="I2559" i="2" s="1"/>
  <c r="I2560" i="2" s="1"/>
  <c r="I2561" i="2" s="1"/>
  <c r="I2562" i="2" s="1"/>
  <c r="I2563" i="2" s="1"/>
  <c r="I2564" i="2" s="1"/>
  <c r="I2565" i="2" s="1"/>
  <c r="I2566" i="2" s="1"/>
  <c r="I2567" i="2" s="1"/>
  <c r="I2568" i="2" s="1"/>
  <c r="I2569" i="2" s="1"/>
  <c r="I2570" i="2" s="1"/>
  <c r="I2571" i="2" s="1"/>
  <c r="I2572" i="2" s="1"/>
  <c r="I2573" i="2" s="1"/>
  <c r="I2574" i="2" s="1"/>
  <c r="I2575" i="2" s="1"/>
  <c r="I2576" i="2" s="1"/>
  <c r="I2577" i="2" s="1"/>
  <c r="I2578" i="2" s="1"/>
  <c r="I2579" i="2" s="1"/>
  <c r="I2580" i="2" s="1"/>
  <c r="I2581" i="2" s="1"/>
  <c r="I2582" i="2" s="1"/>
  <c r="I2583" i="2" s="1"/>
  <c r="I2584" i="2" s="1"/>
  <c r="I2585" i="2" s="1"/>
  <c r="I2586" i="2" s="1"/>
  <c r="I2587" i="2" s="1"/>
  <c r="I2588" i="2" s="1"/>
  <c r="I2589" i="2" s="1"/>
  <c r="I2590" i="2" s="1"/>
  <c r="I2591" i="2" s="1"/>
  <c r="I2592" i="2" s="1"/>
  <c r="I2593" i="2" s="1"/>
  <c r="I2594" i="2" s="1"/>
  <c r="I2595" i="2" s="1"/>
  <c r="I2596" i="2" s="1"/>
  <c r="I2597" i="2" s="1"/>
  <c r="I2598" i="2" s="1"/>
  <c r="I2599" i="2" s="1"/>
  <c r="I2600" i="2" s="1"/>
  <c r="I2601" i="2" s="1"/>
  <c r="I2602" i="2" s="1"/>
  <c r="I2603" i="2" s="1"/>
  <c r="I2604" i="2" s="1"/>
  <c r="I2608" i="2" s="1"/>
  <c r="I2609" i="2" s="1"/>
  <c r="I2610" i="2" s="1"/>
  <c r="I2611" i="2" s="1"/>
  <c r="I2612" i="2" s="1"/>
  <c r="I2613" i="2" s="1"/>
  <c r="I2614" i="2" s="1"/>
  <c r="I2615" i="2" s="1"/>
  <c r="I2616" i="2" s="1"/>
  <c r="I2617" i="2" s="1"/>
  <c r="I2618" i="2" s="1"/>
  <c r="I2619" i="2" s="1"/>
  <c r="I2620" i="2" s="1"/>
  <c r="I2621" i="2" s="1"/>
  <c r="I2622" i="2" s="1"/>
  <c r="I2623" i="2" s="1"/>
  <c r="I2624" i="2" s="1"/>
  <c r="I2625" i="2" s="1"/>
  <c r="I2626" i="2" s="1"/>
  <c r="I2627" i="2" s="1"/>
  <c r="I2628" i="2" s="1"/>
  <c r="I2629" i="2" s="1"/>
  <c r="I2630" i="2" s="1"/>
  <c r="I2631" i="2" s="1"/>
  <c r="I2632" i="2" s="1"/>
  <c r="I2633" i="2" s="1"/>
  <c r="I2634" i="2" s="1"/>
  <c r="I2635" i="2" s="1"/>
  <c r="I2636" i="2" s="1"/>
  <c r="I2637" i="2" s="1"/>
  <c r="I2638" i="2" s="1"/>
  <c r="I2639" i="2" s="1"/>
  <c r="I2640" i="2" s="1"/>
  <c r="I2641" i="2" s="1"/>
  <c r="I2642" i="2" s="1"/>
  <c r="I2643" i="2" s="1"/>
  <c r="I2644" i="2" s="1"/>
  <c r="I2645" i="2" s="1"/>
  <c r="I2646" i="2" s="1"/>
  <c r="I2647" i="2" s="1"/>
  <c r="I2648" i="2" s="1"/>
  <c r="I2649" i="2" s="1"/>
  <c r="I2650" i="2" s="1"/>
  <c r="I2651" i="2" s="1"/>
  <c r="I2652" i="2" s="1"/>
  <c r="I2653" i="2" s="1"/>
  <c r="I2654" i="2" s="1"/>
  <c r="I2655" i="2" s="1"/>
  <c r="I2656" i="2" s="1"/>
  <c r="I2657" i="2" s="1"/>
  <c r="I2658" i="2" s="1"/>
  <c r="I2659" i="2" s="1"/>
  <c r="I2660" i="2" s="1"/>
  <c r="I2661" i="2" s="1"/>
  <c r="I2662" i="2" s="1"/>
  <c r="I2663" i="2" s="1"/>
  <c r="I2664" i="2" s="1"/>
  <c r="I2665" i="2" s="1"/>
  <c r="I2666" i="2" s="1"/>
  <c r="I2667" i="2" l="1"/>
  <c r="I2668" i="2" s="1"/>
  <c r="I2669" i="2" s="1"/>
  <c r="I2670" i="2" s="1"/>
  <c r="I2671" i="2" s="1"/>
  <c r="I2672" i="2" s="1"/>
  <c r="I2673" i="2" s="1"/>
  <c r="I2674" i="2" s="1"/>
  <c r="I2675" i="2" s="1"/>
  <c r="I2676" i="2" s="1"/>
  <c r="I2677" i="2" s="1"/>
  <c r="I2678" i="2" s="1"/>
  <c r="I2679" i="2" s="1"/>
  <c r="I2680" i="2" s="1"/>
  <c r="I2681" i="2" s="1"/>
  <c r="I2682" i="2" s="1"/>
  <c r="I2683" i="2" s="1"/>
  <c r="I2684" i="2" s="1"/>
  <c r="I2685" i="2" s="1"/>
  <c r="I2686" i="2" s="1"/>
  <c r="I2687" i="2" s="1"/>
  <c r="I2688" i="2" s="1"/>
  <c r="I2689" i="2" s="1"/>
  <c r="I2690" i="2" s="1"/>
  <c r="I2691" i="2" s="1"/>
  <c r="I2692" i="2" s="1"/>
  <c r="I2693" i="2" s="1"/>
  <c r="I2694" i="2" s="1"/>
  <c r="I2695" i="2" s="1"/>
  <c r="I2699" i="2" s="1"/>
  <c r="I2700" i="2" s="1"/>
  <c r="I2701" i="2" s="1"/>
  <c r="I2702" i="2" s="1"/>
  <c r="I2703" i="2" s="1"/>
  <c r="I2704" i="2" s="1"/>
  <c r="I2705" i="2" s="1"/>
  <c r="I2706" i="2" s="1"/>
  <c r="I2707" i="2" s="1"/>
  <c r="I2708" i="2" s="1"/>
  <c r="I2709" i="2" s="1"/>
  <c r="I2710" i="2" s="1"/>
  <c r="I2711" i="2" s="1"/>
  <c r="I2712" i="2" s="1"/>
  <c r="I2713" i="2" s="1"/>
  <c r="I2714" i="2" s="1"/>
  <c r="I2715" i="2" s="1"/>
  <c r="I2716" i="2" s="1"/>
  <c r="I2717" i="2" s="1"/>
  <c r="I2718" i="2" s="1"/>
  <c r="I2719" i="2" s="1"/>
  <c r="I2720" i="2" s="1"/>
  <c r="I2721" i="2" s="1"/>
  <c r="I2722" i="2" s="1"/>
  <c r="I2723" i="2" s="1"/>
  <c r="I2724" i="2" s="1"/>
  <c r="I2725" i="2" s="1"/>
  <c r="I2726" i="2" s="1"/>
  <c r="I2727" i="2" s="1"/>
  <c r="I2728" i="2" s="1"/>
  <c r="I2729" i="2" s="1"/>
  <c r="I2730" i="2" s="1"/>
  <c r="I2731" i="2" s="1"/>
  <c r="I2732" i="2" s="1"/>
  <c r="I2733" i="2" s="1"/>
  <c r="I2734" i="2" s="1"/>
  <c r="I2735" i="2" s="1"/>
  <c r="I2736" i="2" s="1"/>
  <c r="I2737" i="2" s="1"/>
  <c r="I2738" i="2" s="1"/>
  <c r="I2739" i="2" s="1"/>
  <c r="I2740" i="2" s="1"/>
  <c r="I2741" i="2" s="1"/>
  <c r="I2742" i="2" s="1"/>
  <c r="I2743" i="2" s="1"/>
  <c r="I2744" i="2" s="1"/>
  <c r="I2745" i="2" s="1"/>
  <c r="I2746" i="2" s="1"/>
  <c r="I2747" i="2" s="1"/>
  <c r="I2748" i="2" s="1"/>
  <c r="I2749" i="2" s="1"/>
  <c r="I2750" i="2" s="1"/>
  <c r="I2751" i="2" s="1"/>
  <c r="I2752" i="2" s="1"/>
  <c r="I2753" i="2" s="1"/>
  <c r="I2754" i="2" s="1"/>
  <c r="I2755" i="2" s="1"/>
  <c r="I2756" i="2" s="1"/>
  <c r="I2757" i="2" s="1"/>
  <c r="I2758" i="2" s="1"/>
  <c r="I2759" i="2" s="1"/>
  <c r="I2760" i="2" s="1"/>
  <c r="I2761" i="2" s="1"/>
  <c r="I2762" i="2" s="1"/>
  <c r="I2763" i="2" s="1"/>
  <c r="I2767" i="2" s="1"/>
  <c r="I2768" i="2" s="1"/>
  <c r="I2769" i="2" s="1"/>
  <c r="I2770" i="2" s="1"/>
  <c r="I2771" i="2" s="1"/>
  <c r="I2772" i="2" s="1"/>
  <c r="I2773" i="2" s="1"/>
  <c r="I2774" i="2" s="1"/>
  <c r="I2775" i="2" s="1"/>
  <c r="I2776" i="2" s="1"/>
  <c r="I2777" i="2" s="1"/>
  <c r="I2778" i="2" s="1"/>
  <c r="I2779" i="2" s="1"/>
  <c r="I2780" i="2" s="1"/>
  <c r="I2781" i="2" s="1"/>
  <c r="I2782" i="2" s="1"/>
  <c r="I2783" i="2" s="1"/>
  <c r="I2784" i="2" s="1"/>
  <c r="I2785" i="2" s="1"/>
  <c r="I2786" i="2" s="1"/>
  <c r="I2787" i="2" s="1"/>
  <c r="I2788" i="2" s="1"/>
  <c r="I2789" i="2" s="1"/>
  <c r="I2793" i="2" s="1"/>
  <c r="I2794" i="2" s="1"/>
  <c r="I2795" i="2" s="1"/>
  <c r="I2796" i="2" s="1"/>
  <c r="I2797" i="2" s="1"/>
  <c r="I2798" i="2" s="1"/>
  <c r="I2799" i="2" s="1"/>
  <c r="I2800" i="2" s="1"/>
  <c r="I2801" i="2" s="1"/>
  <c r="I2802" i="2" s="1"/>
  <c r="I2803" i="2" s="1"/>
  <c r="I2804" i="2" s="1"/>
  <c r="I2805" i="2" s="1"/>
  <c r="I2806" i="2" s="1"/>
  <c r="I2807" i="2" s="1"/>
  <c r="I2808" i="2" s="1"/>
  <c r="I2809" i="2" s="1"/>
  <c r="I2810" i="2" s="1"/>
  <c r="I2811" i="2" s="1"/>
  <c r="I2812" i="2" s="1"/>
  <c r="I2813" i="2" s="1"/>
  <c r="I2814" i="2" s="1"/>
  <c r="I2815" i="2" s="1"/>
  <c r="I2816" i="2" s="1"/>
  <c r="I2817" i="2" s="1"/>
  <c r="I2818" i="2" s="1"/>
  <c r="I2819" i="2" s="1"/>
  <c r="I2820" i="2" s="1"/>
  <c r="I2821" i="2" s="1"/>
  <c r="I2822" i="2" s="1"/>
  <c r="I2823" i="2" s="1"/>
  <c r="I2824" i="2" s="1"/>
  <c r="I2825" i="2" s="1"/>
  <c r="I2826" i="2" s="1"/>
  <c r="I2827" i="2" s="1"/>
  <c r="I2828" i="2" s="1"/>
  <c r="I2829" i="2" s="1"/>
  <c r="I2830" i="2" s="1"/>
  <c r="I2831" i="2" s="1"/>
  <c r="I2832" i="2" s="1"/>
  <c r="I2833" i="2" s="1"/>
  <c r="I2834" i="2" s="1"/>
  <c r="I2835" i="2" s="1"/>
  <c r="I2836" i="2" s="1"/>
  <c r="I2837" i="2" s="1"/>
  <c r="I2838" i="2" s="1"/>
  <c r="I2839" i="2" s="1"/>
  <c r="I2840" i="2" s="1"/>
  <c r="I2841" i="2" s="1"/>
  <c r="I2842" i="2" s="1"/>
  <c r="I2843" i="2" s="1"/>
  <c r="I2844" i="2" s="1"/>
  <c r="I2845" i="2" s="1"/>
  <c r="I2846" i="2" s="1"/>
  <c r="I2847" i="2" s="1"/>
  <c r="I2848" i="2" s="1"/>
  <c r="I2849" i="2" s="1"/>
  <c r="I2850" i="2" s="1"/>
  <c r="I2851" i="2" s="1"/>
  <c r="I2852" i="2" s="1"/>
  <c r="I2853" i="2" s="1"/>
  <c r="I2854" i="2" s="1"/>
  <c r="I2855" i="2" s="1"/>
  <c r="I2856" i="2" s="1"/>
  <c r="I2857" i="2" s="1"/>
  <c r="I2858" i="2" s="1"/>
  <c r="I2859" i="2" s="1"/>
  <c r="I2860" i="2" s="1"/>
  <c r="I2861" i="2" s="1"/>
  <c r="I2862" i="2" s="1"/>
  <c r="I2863" i="2" s="1"/>
  <c r="I2864" i="2" s="1"/>
  <c r="I2865" i="2" s="1"/>
  <c r="I2866" i="2" s="1"/>
  <c r="I2867" i="2" s="1"/>
  <c r="I2868" i="2" s="1"/>
  <c r="I2869" i="2" s="1"/>
  <c r="I2870" i="2" s="1"/>
  <c r="I2871" i="2" s="1"/>
  <c r="I2872" i="2" s="1"/>
  <c r="I2873" i="2" s="1"/>
  <c r="I2874" i="2" s="1"/>
  <c r="I2875" i="2" s="1"/>
  <c r="I2876" i="2" s="1"/>
  <c r="I2877" i="2" s="1"/>
  <c r="I2878" i="2" s="1"/>
  <c r="I2879" i="2" s="1"/>
  <c r="I2880" i="2" s="1"/>
  <c r="I2881" i="2" s="1"/>
  <c r="I2882" i="2" s="1"/>
  <c r="I2883" i="2" s="1"/>
  <c r="I2884" i="2" s="1"/>
  <c r="I2885" i="2" s="1"/>
  <c r="I2886" i="2" s="1"/>
  <c r="I2887" i="2" s="1"/>
  <c r="I2888" i="2" s="1"/>
  <c r="I2889" i="2" s="1"/>
  <c r="I2890" i="2" s="1"/>
  <c r="I2891" i="2" s="1"/>
  <c r="I2892" i="2" s="1"/>
  <c r="I2893" i="2" s="1"/>
  <c r="I2894" i="2" s="1"/>
  <c r="I2895" i="2" s="1"/>
  <c r="G32" i="3"/>
  <c r="G34" i="3" s="1"/>
  <c r="I2896" i="2" l="1"/>
  <c r="I2897" i="2" s="1"/>
  <c r="I2901" i="2" s="1"/>
  <c r="I2902" i="2" s="1"/>
  <c r="I2903" i="2" s="1"/>
  <c r="I2904" i="2" s="1"/>
  <c r="I2905" i="2" s="1"/>
  <c r="I2906" i="2" s="1"/>
  <c r="I2907" i="2" s="1"/>
  <c r="I2908" i="2" s="1"/>
  <c r="I2909" i="2" s="1"/>
  <c r="I2910" i="2" s="1"/>
  <c r="I2911" i="2" s="1"/>
  <c r="I2912" i="2" s="1"/>
  <c r="I2913" i="2" s="1"/>
  <c r="I2914" i="2" s="1"/>
  <c r="I2915" i="2" s="1"/>
  <c r="I2916" i="2" s="1"/>
  <c r="I2917" i="2" s="1"/>
  <c r="I2918" i="2" s="1"/>
  <c r="I2919" i="2" s="1"/>
  <c r="I2920" i="2" s="1"/>
  <c r="I2921" i="2" s="1"/>
  <c r="I2922" i="2" s="1"/>
  <c r="I2923" i="2" s="1"/>
  <c r="I2924" i="2" s="1"/>
  <c r="I2925" i="2" s="1"/>
  <c r="I2926" i="2" s="1"/>
  <c r="I2927" i="2" s="1"/>
  <c r="I2928" i="2" s="1"/>
  <c r="I2929" i="2" s="1"/>
  <c r="I2930" i="2" s="1"/>
  <c r="I2931" i="2" s="1"/>
  <c r="I2932" i="2" s="1"/>
  <c r="I2933" i="2" s="1"/>
  <c r="I2934" i="2" s="1"/>
  <c r="I2935" i="2" s="1"/>
  <c r="I2936" i="2" s="1"/>
  <c r="I2937" i="2" s="1"/>
  <c r="I2938" i="2" s="1"/>
  <c r="I2939" i="2" s="1"/>
  <c r="I2940" i="2" s="1"/>
  <c r="I2941" i="2" s="1"/>
  <c r="I2942" i="2" s="1"/>
  <c r="I2943" i="2" s="1"/>
  <c r="I2944" i="2" s="1"/>
  <c r="I2945" i="2" s="1"/>
  <c r="I2946" i="2" s="1"/>
  <c r="I2947" i="2" s="1"/>
  <c r="I2948" i="2" s="1"/>
  <c r="I2949" i="2" s="1"/>
  <c r="I2950" i="2" s="1"/>
  <c r="I2951" i="2" s="1"/>
  <c r="I2952" i="2" s="1"/>
  <c r="I2953" i="2" s="1"/>
  <c r="I2954" i="2" s="1"/>
  <c r="I2955" i="2" s="1"/>
  <c r="I2956" i="2" s="1"/>
  <c r="I2957" i="2" s="1"/>
  <c r="I2958" i="2" s="1"/>
  <c r="I2959" i="2" s="1"/>
  <c r="I2960" i="2" s="1"/>
  <c r="I2961" i="2" s="1"/>
  <c r="I2962" i="2" s="1"/>
  <c r="I2963" i="2" s="1"/>
  <c r="I2964" i="2" s="1"/>
  <c r="I2965" i="2" s="1"/>
  <c r="I2966" i="2" s="1"/>
  <c r="I2967" i="2" s="1"/>
  <c r="I2968" i="2" s="1"/>
  <c r="I2969" i="2" s="1"/>
  <c r="I2970" i="2" s="1"/>
  <c r="I2971" i="2" s="1"/>
  <c r="I2972" i="2" s="1"/>
  <c r="I2973" i="2" s="1"/>
  <c r="I2974" i="2" s="1"/>
  <c r="I2975" i="2" s="1"/>
  <c r="I2976" i="2" s="1"/>
  <c r="I2977" i="2" s="1"/>
  <c r="I2978" i="2" s="1"/>
  <c r="I2979" i="2" s="1"/>
  <c r="I2980" i="2" s="1"/>
  <c r="I2981" i="2" s="1"/>
  <c r="I2982" i="2" s="1"/>
  <c r="I2986" i="2" s="1"/>
  <c r="I2987" i="2" s="1"/>
  <c r="I2988" i="2" s="1"/>
  <c r="I2989" i="2" s="1"/>
  <c r="I2990" i="2" s="1"/>
  <c r="I2991" i="2" s="1"/>
  <c r="I2992" i="2" s="1"/>
  <c r="I2993" i="2" s="1"/>
  <c r="I2994" i="2" s="1"/>
  <c r="I2995" i="2" s="1"/>
  <c r="I2996" i="2" s="1"/>
  <c r="I2997" i="2" s="1"/>
  <c r="I2998" i="2" s="1"/>
  <c r="I2999" i="2" s="1"/>
  <c r="I3000" i="2" s="1"/>
  <c r="I3001" i="2" s="1"/>
  <c r="I3002" i="2" s="1"/>
  <c r="I3003" i="2" s="1"/>
  <c r="I3004" i="2" s="1"/>
  <c r="I3005" i="2" s="1"/>
  <c r="I3006" i="2" s="1"/>
  <c r="I3007" i="2" s="1"/>
  <c r="I3008" i="2" s="1"/>
  <c r="I3009" i="2" s="1"/>
  <c r="I3010" i="2" s="1"/>
  <c r="I3011" i="2" s="1"/>
  <c r="I3012" i="2" s="1"/>
  <c r="I3013" i="2" s="1"/>
  <c r="I3014" i="2" s="1"/>
  <c r="I3015" i="2" s="1"/>
  <c r="I3016" i="2" s="1"/>
  <c r="I3017" i="2" s="1"/>
  <c r="I3018" i="2" s="1"/>
  <c r="I3019" i="2" s="1"/>
  <c r="I3020" i="2" s="1"/>
  <c r="I3021" i="2" s="1"/>
  <c r="I3022" i="2" s="1"/>
  <c r="I3023" i="2" s="1"/>
  <c r="I3024" i="2" s="1"/>
  <c r="I3025" i="2" s="1"/>
  <c r="I3026" i="2" s="1"/>
  <c r="I3027" i="2" s="1"/>
  <c r="I3028" i="2" s="1"/>
  <c r="I3029" i="2" s="1"/>
  <c r="I3030" i="2" s="1"/>
  <c r="I3031" i="2" s="1"/>
  <c r="I3032" i="2" s="1"/>
  <c r="I3033" i="2" s="1"/>
  <c r="I3034" i="2" s="1"/>
  <c r="I3035" i="2" s="1"/>
  <c r="I3036" i="2" s="1"/>
  <c r="I3037" i="2" s="1"/>
  <c r="I3038" i="2" s="1"/>
  <c r="I3039" i="2" s="1"/>
  <c r="I3040" i="2" s="1"/>
  <c r="I3041" i="2" s="1"/>
  <c r="I3042" i="2" s="1"/>
  <c r="I3043" i="2" s="1"/>
  <c r="I3044" i="2" s="1"/>
  <c r="I3045" i="2" s="1"/>
  <c r="I3046" i="2" s="1"/>
  <c r="I3047" i="2" s="1"/>
  <c r="I3048" i="2" s="1"/>
  <c r="I3049" i="2" s="1"/>
  <c r="I3050" i="2" s="1"/>
  <c r="I3051" i="2" s="1"/>
  <c r="I3052" i="2" s="1"/>
  <c r="I3053" i="2" s="1"/>
  <c r="I3054" i="2" s="1"/>
  <c r="I3055" i="2" s="1"/>
  <c r="I3056" i="2" s="1"/>
  <c r="I3057" i="2" s="1"/>
  <c r="I3058" i="2" s="1"/>
  <c r="I3059" i="2" s="1"/>
  <c r="I3064" i="2" l="1"/>
  <c r="I3065" i="2" s="1"/>
  <c r="I3066" i="2" s="1"/>
  <c r="I3067" i="2" s="1"/>
  <c r="I3068" i="2" s="1"/>
  <c r="I3069" i="2" s="1"/>
  <c r="I3070" i="2" s="1"/>
  <c r="I3071" i="2" s="1"/>
  <c r="I3072" i="2" s="1"/>
  <c r="I3073" i="2" s="1"/>
  <c r="I3074" i="2" s="1"/>
  <c r="I3075" i="2" s="1"/>
  <c r="I3076" i="2" s="1"/>
  <c r="I3077" i="2" s="1"/>
  <c r="I3078" i="2" s="1"/>
  <c r="I3079" i="2" s="1"/>
  <c r="I3080" i="2" s="1"/>
  <c r="I3081" i="2" s="1"/>
  <c r="I3082" i="2" s="1"/>
  <c r="I3083" i="2" s="1"/>
  <c r="I3084" i="2" s="1"/>
  <c r="I3085" i="2" s="1"/>
  <c r="I3086" i="2" s="1"/>
  <c r="I3087" i="2" s="1"/>
  <c r="I3088" i="2" s="1"/>
  <c r="I3089" i="2" s="1"/>
  <c r="I3090" i="2" s="1"/>
  <c r="I3091" i="2" s="1"/>
  <c r="I3092" i="2" s="1"/>
  <c r="I3093" i="2" s="1"/>
  <c r="I3094" i="2" s="1"/>
  <c r="I3095" i="2" s="1"/>
  <c r="I3096" i="2" s="1"/>
  <c r="I3097" i="2" s="1"/>
  <c r="I3098" i="2" s="1"/>
  <c r="I3099" i="2" s="1"/>
  <c r="I3100" i="2" s="1"/>
  <c r="I3101" i="2" s="1"/>
  <c r="I3102" i="2" s="1"/>
  <c r="I3103" i="2" s="1"/>
  <c r="I3104" i="2" s="1"/>
  <c r="I3105" i="2" s="1"/>
  <c r="I3106" i="2" s="1"/>
  <c r="I3107" i="2" s="1"/>
  <c r="I3108" i="2" s="1"/>
  <c r="I3109" i="2" s="1"/>
  <c r="I3110" i="2" s="1"/>
  <c r="I3111" i="2" s="1"/>
  <c r="I3112" i="2" s="1"/>
  <c r="I3113" i="2" s="1"/>
  <c r="I3114" i="2" s="1"/>
  <c r="I3115" i="2" s="1"/>
  <c r="I3116" i="2" s="1"/>
  <c r="I3117" i="2" s="1"/>
  <c r="I3118" i="2" s="1"/>
  <c r="I3119" i="2" s="1"/>
  <c r="I3120" i="2" s="1"/>
  <c r="I3121" i="2" s="1"/>
  <c r="I3122" i="2" s="1"/>
  <c r="I3123" i="2" s="1"/>
  <c r="I3124" i="2" s="1"/>
  <c r="I3125" i="2" s="1"/>
  <c r="I3126" i="2" s="1"/>
  <c r="I3127" i="2" s="1"/>
  <c r="I3128" i="2" s="1"/>
  <c r="I3129" i="2" s="1"/>
  <c r="I3130" i="2" s="1"/>
  <c r="I3131" i="2" s="1"/>
  <c r="I3132" i="2" s="1"/>
  <c r="I3133" i="2" s="1"/>
  <c r="I3134" i="2" s="1"/>
  <c r="I3135" i="2" s="1"/>
  <c r="I3136" i="2" s="1"/>
  <c r="I3137" i="2" s="1"/>
  <c r="I3138" i="2" s="1"/>
  <c r="I3139" i="2" s="1"/>
  <c r="I3140" i="2" s="1"/>
  <c r="I3141" i="2" s="1"/>
  <c r="I3142" i="2" s="1"/>
  <c r="I3143" i="2" s="1"/>
  <c r="I3144" i="2" s="1"/>
  <c r="I3145" i="2" s="1"/>
  <c r="I3146" i="2" s="1"/>
  <c r="I3147" i="2" s="1"/>
  <c r="I3148" i="2" s="1"/>
  <c r="I3149" i="2" s="1"/>
  <c r="I3150" i="2" s="1"/>
  <c r="I3151" i="2" s="1"/>
  <c r="I3152" i="2" s="1"/>
  <c r="I3153" i="2" s="1"/>
  <c r="I3154" i="2" s="1"/>
  <c r="I3155" i="2" s="1"/>
  <c r="I3156" i="2" s="1"/>
  <c r="I3157" i="2" s="1"/>
  <c r="I3158" i="2" s="1"/>
  <c r="I3159" i="2" s="1"/>
  <c r="I3160" i="2" s="1"/>
  <c r="I3161" i="2" s="1"/>
  <c r="I3162" i="2" s="1"/>
  <c r="I3163" i="2" s="1"/>
  <c r="I3164" i="2" s="1"/>
  <c r="I3165" i="2" s="1"/>
  <c r="I3166" i="2" s="1"/>
  <c r="I3167" i="2" s="1"/>
  <c r="I3168" i="2" s="1"/>
  <c r="I3169" i="2" s="1"/>
  <c r="I3170" i="2" s="1"/>
  <c r="I3171" i="2" s="1"/>
  <c r="I3172" i="2" s="1"/>
  <c r="I3173" i="2" s="1"/>
  <c r="I3174" i="2" s="1"/>
  <c r="I3175" i="2" s="1"/>
  <c r="I3179" i="2" s="1"/>
  <c r="I3180" i="2" s="1"/>
  <c r="I3181" i="2" s="1"/>
  <c r="I3182" i="2" s="1"/>
  <c r="I3183" i="2" s="1"/>
  <c r="I3184" i="2" s="1"/>
  <c r="I3185" i="2" s="1"/>
  <c r="I3186" i="2" s="1"/>
  <c r="I3187" i="2" s="1"/>
  <c r="I3188" i="2" s="1"/>
  <c r="I3189" i="2" s="1"/>
  <c r="I3190" i="2" s="1"/>
  <c r="I3191" i="2" s="1"/>
  <c r="I3192" i="2" s="1"/>
  <c r="I3193" i="2" s="1"/>
  <c r="I3194" i="2" s="1"/>
  <c r="I3195" i="2" s="1"/>
  <c r="I3196" i="2" s="1"/>
  <c r="I3197" i="2" s="1"/>
  <c r="I3198" i="2" s="1"/>
  <c r="I3199" i="2" s="1"/>
  <c r="I3200" i="2" s="1"/>
  <c r="I3201" i="2" s="1"/>
  <c r="I3202" i="2" s="1"/>
  <c r="I3203" i="2" s="1"/>
  <c r="I3204" i="2" s="1"/>
  <c r="I3205" i="2" s="1"/>
  <c r="I3206" i="2" s="1"/>
  <c r="I3207" i="2" s="1"/>
  <c r="I3208" i="2" s="1"/>
  <c r="I3209" i="2" s="1"/>
  <c r="I3210" i="2" s="1"/>
  <c r="I3211" i="2" s="1"/>
  <c r="I3212" i="2" s="1"/>
  <c r="I3213" i="2" s="1"/>
  <c r="I3214" i="2" s="1"/>
  <c r="I3215" i="2" s="1"/>
  <c r="I3216" i="2" s="1"/>
  <c r="I3217" i="2" s="1"/>
  <c r="I3218" i="2" s="1"/>
  <c r="I3219" i="2" s="1"/>
  <c r="I3220" i="2" s="1"/>
  <c r="I3221" i="2" s="1"/>
  <c r="I3222" i="2" s="1"/>
  <c r="I3223" i="2" s="1"/>
  <c r="I3224" i="2" s="1"/>
  <c r="I3225" i="2" s="1"/>
  <c r="I3226" i="2" s="1"/>
  <c r="I3227" i="2" s="1"/>
  <c r="I3228" i="2" s="1"/>
  <c r="I3229" i="2" s="1"/>
  <c r="I3230" i="2" s="1"/>
  <c r="I3231" i="2" s="1"/>
  <c r="I3232" i="2" s="1"/>
  <c r="I3233" i="2" s="1"/>
  <c r="I3234" i="2" s="1"/>
  <c r="I3235" i="2" s="1"/>
  <c r="I3236" i="2" s="1"/>
  <c r="I3237" i="2" s="1"/>
  <c r="I3241" i="2" s="1"/>
  <c r="I3242" i="2" s="1"/>
  <c r="I3243" i="2" s="1"/>
  <c r="I3244" i="2" s="1"/>
  <c r="I3245" i="2" s="1"/>
  <c r="I3246" i="2" s="1"/>
  <c r="I3247" i="2" s="1"/>
  <c r="I3248" i="2" s="1"/>
  <c r="I3249" i="2" s="1"/>
  <c r="I3250" i="2" s="1"/>
  <c r="I3251" i="2" s="1"/>
  <c r="I3252" i="2" s="1"/>
  <c r="I3253" i="2" s="1"/>
  <c r="I3254" i="2" s="1"/>
  <c r="I3255" i="2" s="1"/>
  <c r="I3256" i="2" s="1"/>
  <c r="I3257" i="2" s="1"/>
  <c r="I3258" i="2" s="1"/>
  <c r="I3259" i="2" s="1"/>
  <c r="I3260" i="2" s="1"/>
  <c r="I3261" i="2" s="1"/>
  <c r="I3262" i="2" s="1"/>
  <c r="I3263" i="2" s="1"/>
  <c r="I3264" i="2" s="1"/>
  <c r="I3265" i="2" s="1"/>
  <c r="I3266" i="2" s="1"/>
  <c r="I3267" i="2" s="1"/>
  <c r="I3268" i="2" s="1"/>
  <c r="I3269" i="2" s="1"/>
  <c r="I3270" i="2" s="1"/>
  <c r="I3271" i="2" s="1"/>
  <c r="I3272" i="2" s="1"/>
  <c r="I3273" i="2" s="1"/>
  <c r="I3274" i="2" s="1"/>
  <c r="I3275" i="2" s="1"/>
  <c r="I3276" i="2" s="1"/>
  <c r="I3277" i="2" s="1"/>
  <c r="I3278" i="2" s="1"/>
  <c r="I3279" i="2" s="1"/>
  <c r="I3280" i="2" s="1"/>
  <c r="I3281" i="2" s="1"/>
  <c r="I3282" i="2" s="1"/>
  <c r="I3283" i="2" s="1"/>
  <c r="I3284" i="2" s="1"/>
  <c r="I3285" i="2" s="1"/>
  <c r="I3286" i="2" s="1"/>
  <c r="I3287" i="2" s="1"/>
  <c r="I3288" i="2" s="1"/>
  <c r="I3289" i="2" s="1"/>
  <c r="I3290" i="2" s="1"/>
  <c r="I3291" i="2" s="1"/>
  <c r="I3292" i="2" s="1"/>
  <c r="I3293" i="2" s="1"/>
  <c r="I3294" i="2" s="1"/>
  <c r="I3295" i="2" s="1"/>
  <c r="I3296" i="2" s="1"/>
  <c r="I3297" i="2" s="1"/>
  <c r="I3298" i="2" s="1"/>
  <c r="I3299" i="2" s="1"/>
  <c r="I3300" i="2" s="1"/>
  <c r="I3301" i="2" s="1"/>
  <c r="I3302" i="2" s="1"/>
  <c r="I3303" i="2" s="1"/>
  <c r="I3304" i="2" s="1"/>
  <c r="I3305" i="2" s="1"/>
  <c r="I3306" i="2" s="1"/>
  <c r="I3307" i="2" s="1"/>
  <c r="I3308" i="2" s="1"/>
  <c r="I3309" i="2" s="1"/>
  <c r="I3310" i="2" s="1"/>
  <c r="I3311" i="2" s="1"/>
  <c r="I3312" i="2" s="1"/>
  <c r="I3313" i="2" s="1"/>
  <c r="I3314" i="2" s="1"/>
  <c r="I3315" i="2" s="1"/>
  <c r="I3316" i="2" s="1"/>
  <c r="I3317" i="2" s="1"/>
  <c r="I3318" i="2" s="1"/>
  <c r="I3319" i="2" s="1"/>
  <c r="I3320" i="2" s="1"/>
  <c r="I3321" i="2" s="1"/>
  <c r="I3322" i="2" s="1"/>
  <c r="I3323" i="2" s="1"/>
  <c r="I3324" i="2" s="1"/>
  <c r="I3328" i="2" s="1"/>
  <c r="I3329" i="2" s="1"/>
  <c r="I3330" i="2" s="1"/>
  <c r="I3331" i="2" s="1"/>
  <c r="I3332" i="2" s="1"/>
  <c r="I3333" i="2" s="1"/>
  <c r="I3334" i="2" s="1"/>
  <c r="I3335" i="2" s="1"/>
  <c r="I3336" i="2" s="1"/>
  <c r="I3337" i="2" s="1"/>
  <c r="I3338" i="2" s="1"/>
  <c r="I3339" i="2" s="1"/>
  <c r="I3340" i="2" s="1"/>
  <c r="I3341" i="2" s="1"/>
  <c r="I3342" i="2" s="1"/>
  <c r="I3343" i="2" s="1"/>
  <c r="I3344" i="2" s="1"/>
  <c r="I3345" i="2" s="1"/>
  <c r="I3346" i="2" s="1"/>
  <c r="I3347" i="2" s="1"/>
  <c r="I3348" i="2" s="1"/>
  <c r="I3349" i="2" s="1"/>
  <c r="I3350" i="2" s="1"/>
  <c r="I3351" i="2" s="1"/>
  <c r="I3352" i="2" s="1"/>
  <c r="I3353" i="2" s="1"/>
  <c r="I3354" i="2" s="1"/>
  <c r="I3355" i="2" s="1"/>
  <c r="I3356" i="2" s="1"/>
  <c r="I3357" i="2" s="1"/>
  <c r="I3358" i="2" s="1"/>
  <c r="I3359" i="2" s="1"/>
  <c r="I3360" i="2" s="1"/>
  <c r="I3361" i="2" s="1"/>
  <c r="I3362" i="2" s="1"/>
  <c r="I3363" i="2" s="1"/>
  <c r="I3364" i="2" s="1"/>
  <c r="I3365" i="2" s="1"/>
  <c r="I3366" i="2" s="1"/>
  <c r="I3367" i="2" s="1"/>
  <c r="I3368" i="2" s="1"/>
  <c r="I3369" i="2" s="1"/>
  <c r="I3370" i="2" s="1"/>
  <c r="I3371" i="2" s="1"/>
  <c r="I3372" i="2" s="1"/>
  <c r="I3373" i="2" s="1"/>
  <c r="I3374" i="2" s="1"/>
  <c r="I3375" i="2" s="1"/>
  <c r="I3376" i="2" s="1"/>
  <c r="I3377" i="2" s="1"/>
  <c r="I3378" i="2" s="1"/>
  <c r="I3379" i="2" s="1"/>
  <c r="I3380" i="2" s="1"/>
  <c r="I3381" i="2" s="1"/>
  <c r="I3382" i="2" s="1"/>
  <c r="I3383" i="2" s="1"/>
  <c r="I3384" i="2" s="1"/>
  <c r="I3385" i="2" s="1"/>
  <c r="I3386" i="2" s="1"/>
  <c r="I3387" i="2" s="1"/>
  <c r="I3388" i="2" s="1"/>
  <c r="I3389" i="2" s="1"/>
  <c r="I3390" i="2" s="1"/>
  <c r="I3391" i="2" s="1"/>
  <c r="I3392" i="2" s="1"/>
  <c r="I3393" i="2" s="1"/>
  <c r="I3394" i="2" s="1"/>
  <c r="I3395" i="2" s="1"/>
  <c r="I3396" i="2" s="1"/>
  <c r="I3397" i="2" s="1"/>
  <c r="I3398" i="2" s="1"/>
  <c r="I3399" i="2" s="1"/>
  <c r="I3400" i="2" s="1"/>
  <c r="I3401" i="2" s="1"/>
  <c r="I3402" i="2" s="1"/>
  <c r="I3403" i="2" s="1"/>
  <c r="I3404" i="2" s="1"/>
  <c r="I3405" i="2" s="1"/>
  <c r="I3406" i="2" s="1"/>
  <c r="I3407" i="2" s="1"/>
  <c r="I3408" i="2" s="1"/>
  <c r="I3409" i="2" s="1"/>
  <c r="I3410" i="2" s="1"/>
  <c r="I3411" i="2" s="1"/>
  <c r="I3412" i="2" s="1"/>
  <c r="I3413" i="2" s="1"/>
  <c r="I3414" i="2" s="1"/>
  <c r="I3415" i="2" s="1"/>
  <c r="I3416" i="2" s="1"/>
  <c r="I3417" i="2" s="1"/>
  <c r="I3418" i="2" s="1"/>
  <c r="I3419" i="2" s="1"/>
  <c r="I3420" i="2" s="1"/>
  <c r="I3421" i="2" s="1"/>
  <c r="I3422" i="2" s="1"/>
  <c r="I3423" i="2" s="1"/>
  <c r="I3424" i="2" s="1"/>
  <c r="I3425" i="2" s="1"/>
  <c r="I3426" i="2" s="1"/>
  <c r="I3427" i="2" s="1"/>
  <c r="I3428" i="2" s="1"/>
  <c r="I3429" i="2" s="1"/>
  <c r="I3430" i="2" s="1"/>
  <c r="I3431" i="2" s="1"/>
  <c r="I3432" i="2" s="1"/>
  <c r="I3433" i="2" s="1"/>
  <c r="I3434" i="2" s="1"/>
  <c r="I3435" i="2" s="1"/>
  <c r="I3436" i="2" s="1"/>
  <c r="I3437" i="2" s="1"/>
  <c r="I3438" i="2" s="1"/>
  <c r="I3439" i="2" s="1"/>
  <c r="I3440" i="2" s="1"/>
  <c r="I3441" i="2" s="1"/>
  <c r="I3442" i="2" s="1"/>
  <c r="I3443" i="2" s="1"/>
  <c r="I3444" i="2" s="1"/>
  <c r="I3445" i="2" s="1"/>
  <c r="I3446" i="2" s="1"/>
  <c r="I3447" i="2" s="1"/>
  <c r="I3448" i="2" l="1"/>
  <c r="I3449" i="2" s="1"/>
  <c r="I3453" i="2" s="1"/>
  <c r="I3454" i="2" s="1"/>
  <c r="I3455" i="2" s="1"/>
  <c r="I3456" i="2" s="1"/>
  <c r="I3457" i="2" s="1"/>
  <c r="I3458" i="2" s="1"/>
  <c r="I3459" i="2" s="1"/>
  <c r="I3460" i="2" s="1"/>
  <c r="I3461" i="2" s="1"/>
  <c r="I3462" i="2" s="1"/>
  <c r="I3463" i="2" s="1"/>
  <c r="I3464" i="2" s="1"/>
  <c r="I3465" i="2" s="1"/>
  <c r="I3466" i="2" s="1"/>
  <c r="I3467" i="2" s="1"/>
  <c r="I3468" i="2" s="1"/>
  <c r="I3469" i="2" s="1"/>
  <c r="I3470" i="2" s="1"/>
  <c r="I3471" i="2" s="1"/>
  <c r="I3472" i="2" s="1"/>
  <c r="I3473" i="2" s="1"/>
  <c r="I3474" i="2" s="1"/>
  <c r="I3475" i="2" s="1"/>
  <c r="I3476" i="2" s="1"/>
  <c r="I3477" i="2" s="1"/>
  <c r="I3478" i="2" s="1"/>
  <c r="I3479" i="2" s="1"/>
  <c r="I3480" i="2" s="1"/>
  <c r="I3481" i="2" s="1"/>
  <c r="I3482" i="2" s="1"/>
  <c r="I3483" i="2" s="1"/>
  <c r="I3484" i="2" s="1"/>
  <c r="I3485" i="2" s="1"/>
  <c r="I3486" i="2" s="1"/>
  <c r="I3487" i="2" s="1"/>
  <c r="I3488" i="2" s="1"/>
  <c r="I3489" i="2" s="1"/>
  <c r="I3490" i="2" s="1"/>
  <c r="I3491" i="2" s="1"/>
  <c r="I3492" i="2" s="1"/>
  <c r="I3493" i="2" s="1"/>
  <c r="I3494" i="2" s="1"/>
  <c r="I3495" i="2" s="1"/>
  <c r="I3496" i="2" s="1"/>
  <c r="I3497" i="2" s="1"/>
  <c r="I3498" i="2" s="1"/>
  <c r="I3499" i="2" s="1"/>
  <c r="I3500" i="2" s="1"/>
  <c r="I3501" i="2" s="1"/>
  <c r="I3502" i="2" s="1"/>
  <c r="I3503" i="2" s="1"/>
  <c r="I3504" i="2" s="1"/>
  <c r="I3505" i="2" s="1"/>
  <c r="I3506" i="2" s="1"/>
  <c r="I3507" i="2" s="1"/>
  <c r="I3508" i="2" s="1"/>
  <c r="I3509" i="2" s="1"/>
  <c r="I3510" i="2" s="1"/>
  <c r="I3511" i="2" s="1"/>
  <c r="I3512" i="2" s="1"/>
  <c r="I3513" i="2" s="1"/>
  <c r="I3514" i="2" s="1"/>
  <c r="I3515" i="2" s="1"/>
  <c r="I3516" i="2" s="1"/>
  <c r="I3517" i="2" s="1"/>
  <c r="I3518" i="2" s="1"/>
  <c r="I3519" i="2" s="1"/>
  <c r="I3520" i="2" s="1"/>
  <c r="I3521" i="2" s="1"/>
  <c r="I3522" i="2" s="1"/>
  <c r="I3523" i="2" s="1"/>
  <c r="I3524" i="2" s="1"/>
  <c r="I3525" i="2" s="1"/>
  <c r="I3526" i="2" s="1"/>
  <c r="I3527" i="2" s="1"/>
  <c r="I3528" i="2" s="1"/>
  <c r="I3529" i="2" s="1"/>
  <c r="I3530" i="2" s="1"/>
  <c r="I3531" i="2" s="1"/>
  <c r="I3532" i="2" s="1"/>
  <c r="I3533" i="2" s="1"/>
  <c r="I3534" i="2" s="1"/>
  <c r="I3535" i="2" s="1"/>
  <c r="I3536" i="2" s="1"/>
  <c r="I3537" i="2" s="1"/>
  <c r="I3541" i="2" s="1"/>
  <c r="I3542" i="2" s="1"/>
  <c r="I3543" i="2" s="1"/>
  <c r="I3544" i="2" s="1"/>
  <c r="I3545" i="2" s="1"/>
  <c r="I3546" i="2" s="1"/>
  <c r="I3547" i="2" s="1"/>
  <c r="I3548" i="2" s="1"/>
  <c r="I3549" i="2" s="1"/>
  <c r="I3550" i="2" s="1"/>
  <c r="I3551" i="2" s="1"/>
  <c r="I3552" i="2" s="1"/>
  <c r="I3553" i="2" s="1"/>
  <c r="I3554" i="2" s="1"/>
  <c r="I3555" i="2" s="1"/>
  <c r="I3556" i="2" s="1"/>
  <c r="I3557" i="2" s="1"/>
  <c r="I3558" i="2" s="1"/>
  <c r="I3559" i="2" s="1"/>
  <c r="I3560" i="2" s="1"/>
  <c r="I3561" i="2" s="1"/>
  <c r="I3562" i="2" s="1"/>
  <c r="I3563" i="2" s="1"/>
  <c r="I3564" i="2" s="1"/>
  <c r="I3565" i="2" s="1"/>
  <c r="I3566" i="2" s="1"/>
  <c r="I3567" i="2" s="1"/>
  <c r="I3568" i="2" s="1"/>
  <c r="I3569" i="2" s="1"/>
  <c r="I3570" i="2" s="1"/>
  <c r="I3571" i="2" s="1"/>
  <c r="I3572" i="2" s="1"/>
  <c r="I3573" i="2" s="1"/>
  <c r="I3574" i="2" s="1"/>
  <c r="I3575" i="2" s="1"/>
  <c r="I3576" i="2" s="1"/>
  <c r="I3577" i="2" s="1"/>
  <c r="I3578" i="2" s="1"/>
  <c r="I3579" i="2" s="1"/>
  <c r="I3580" i="2" s="1"/>
  <c r="I3581" i="2" s="1"/>
  <c r="I3582" i="2" s="1"/>
  <c r="I3583" i="2" s="1"/>
  <c r="I3584" i="2" s="1"/>
  <c r="I3585" i="2" s="1"/>
  <c r="I3586" i="2" s="1"/>
  <c r="I3587" i="2" s="1"/>
  <c r="I3588" i="2" s="1"/>
  <c r="I3589" i="2" s="1"/>
  <c r="I3590" i="2" s="1"/>
  <c r="I3591" i="2" s="1"/>
  <c r="I3592" i="2" s="1"/>
  <c r="I3593" i="2" s="1"/>
  <c r="I3594" i="2" s="1"/>
  <c r="I3595" i="2" s="1"/>
  <c r="I3596" i="2" s="1"/>
  <c r="I3597" i="2" s="1"/>
  <c r="I3598" i="2" s="1"/>
  <c r="I3599" i="2" s="1"/>
  <c r="I3600" i="2" s="1"/>
  <c r="I3601" i="2" s="1"/>
  <c r="I3602" i="2" s="1"/>
  <c r="I3603" i="2" s="1"/>
  <c r="I3604" i="2" s="1"/>
  <c r="I3605" i="2" s="1"/>
  <c r="I3606" i="2" s="1"/>
  <c r="I3607" i="2" s="1"/>
  <c r="I3608" i="2" s="1"/>
  <c r="I3609" i="2" s="1"/>
  <c r="I3610" i="2" s="1"/>
  <c r="I3611" i="2" s="1"/>
  <c r="I3612" i="2" s="1"/>
  <c r="I3613" i="2" s="1"/>
  <c r="I3614" i="2" s="1"/>
  <c r="I3615" i="2" s="1"/>
  <c r="I3616" i="2" s="1"/>
  <c r="I3617" i="2" s="1"/>
  <c r="I3618" i="2" s="1"/>
  <c r="I3619" i="2" s="1"/>
  <c r="I3620" i="2" s="1"/>
  <c r="I3621" i="2" s="1"/>
  <c r="I3622" i="2" s="1"/>
  <c r="I3623" i="2" s="1"/>
  <c r="I3624" i="2" s="1"/>
  <c r="I3625" i="2" s="1"/>
  <c r="I3629" i="2" s="1"/>
  <c r="I3630" i="2" s="1"/>
  <c r="I3631" i="2" s="1"/>
  <c r="I3632" i="2" s="1"/>
  <c r="I3633" i="2" s="1"/>
  <c r="I3634" i="2" s="1"/>
  <c r="I3635" i="2" s="1"/>
  <c r="I3636" i="2" s="1"/>
  <c r="I3637" i="2" s="1"/>
  <c r="I3638" i="2" s="1"/>
  <c r="I3639" i="2" s="1"/>
  <c r="I3640" i="2" s="1"/>
  <c r="I3641" i="2" s="1"/>
  <c r="I3642" i="2" s="1"/>
  <c r="I3643" i="2" s="1"/>
  <c r="I3644" i="2" s="1"/>
  <c r="I3645" i="2" s="1"/>
  <c r="I3646" i="2" s="1"/>
  <c r="I3647" i="2" s="1"/>
  <c r="I3648" i="2" s="1"/>
  <c r="I3649" i="2" s="1"/>
  <c r="I3650" i="2" s="1"/>
  <c r="I3651" i="2" s="1"/>
  <c r="I3652" i="2" s="1"/>
  <c r="I3653" i="2" s="1"/>
  <c r="I3654" i="2" s="1"/>
  <c r="I3655" i="2" s="1"/>
  <c r="I3656" i="2" s="1"/>
  <c r="I3657" i="2" s="1"/>
  <c r="I3658" i="2" s="1"/>
  <c r="I3659" i="2" s="1"/>
  <c r="I3660" i="2" s="1"/>
  <c r="I3661" i="2" s="1"/>
  <c r="I3662" i="2" s="1"/>
  <c r="I3663" i="2" s="1"/>
  <c r="I3664" i="2" s="1"/>
  <c r="I3665" i="2" s="1"/>
  <c r="I3666" i="2" s="1"/>
  <c r="I3667" i="2" s="1"/>
  <c r="I3668" i="2" s="1"/>
  <c r="I3669" i="2" s="1"/>
  <c r="I3670" i="2" s="1"/>
  <c r="I3671" i="2" s="1"/>
  <c r="I3672" i="2" s="1"/>
  <c r="I3673" i="2" s="1"/>
  <c r="I3674" i="2" s="1"/>
  <c r="I3675" i="2" s="1"/>
  <c r="I3676" i="2" s="1"/>
  <c r="I3677" i="2" s="1"/>
  <c r="I3678" i="2" s="1"/>
  <c r="I3679" i="2" s="1"/>
  <c r="I3680" i="2" s="1"/>
  <c r="I3681" i="2" s="1"/>
  <c r="I3682" i="2" s="1"/>
  <c r="I3683" i="2" s="1"/>
  <c r="I3684" i="2" s="1"/>
  <c r="I3685" i="2" s="1"/>
  <c r="I3686" i="2" s="1"/>
  <c r="I3687" i="2" s="1"/>
  <c r="I3688" i="2" s="1"/>
  <c r="I3689" i="2" s="1"/>
  <c r="I3690" i="2" s="1"/>
  <c r="I3691" i="2" s="1"/>
  <c r="I3692" i="2" s="1"/>
  <c r="I3693" i="2" s="1"/>
  <c r="I3694" i="2" s="1"/>
  <c r="I3695" i="2" s="1"/>
  <c r="I3696" i="2" s="1"/>
  <c r="I3697" i="2" s="1"/>
  <c r="I3698" i="2" s="1"/>
  <c r="I3699" i="2" s="1"/>
  <c r="I3700" i="2" s="1"/>
  <c r="I3701" i="2" s="1"/>
  <c r="I3702" i="2" s="1"/>
  <c r="I3703" i="2" s="1"/>
  <c r="I3704" i="2" s="1"/>
  <c r="I3705" i="2" s="1"/>
  <c r="I3706" i="2" s="1"/>
  <c r="I3707" i="2" s="1"/>
  <c r="I3708" i="2" s="1"/>
  <c r="I3709" i="2" s="1"/>
  <c r="I3710" i="2" s="1"/>
  <c r="I3711" i="2" s="1"/>
  <c r="I3712" i="2" s="1"/>
  <c r="I3713" i="2" s="1"/>
  <c r="I3714" i="2" s="1"/>
  <c r="I3715" i="2" s="1"/>
  <c r="I3716" i="2" s="1"/>
  <c r="I3717" i="2" s="1"/>
  <c r="I3718" i="2" s="1"/>
  <c r="I3719" i="2" s="1"/>
  <c r="I3720" i="2" l="1"/>
  <c r="I3721" i="2" s="1"/>
  <c r="I3725" i="2" s="1"/>
  <c r="I3726" i="2" s="1"/>
  <c r="I3727" i="2" s="1"/>
  <c r="I3728" i="2" s="1"/>
  <c r="I3729" i="2" s="1"/>
  <c r="I3730" i="2" s="1"/>
  <c r="I3731" i="2" s="1"/>
  <c r="I3732" i="2" s="1"/>
  <c r="I3733" i="2" s="1"/>
  <c r="I3734" i="2" s="1"/>
  <c r="I3735" i="2" s="1"/>
  <c r="I3736" i="2" s="1"/>
  <c r="I3737" i="2" s="1"/>
  <c r="I3738" i="2" s="1"/>
  <c r="I3739" i="2" s="1"/>
  <c r="I3740" i="2" s="1"/>
  <c r="I3741" i="2" s="1"/>
  <c r="I3742" i="2" s="1"/>
  <c r="I3743" i="2" s="1"/>
  <c r="I3744" i="2" s="1"/>
  <c r="I3745" i="2" s="1"/>
  <c r="I3746" i="2" s="1"/>
  <c r="I3747" i="2" s="1"/>
  <c r="I3748" i="2" s="1"/>
  <c r="I3749" i="2" s="1"/>
  <c r="I3750" i="2" s="1"/>
  <c r="I3751" i="2" s="1"/>
  <c r="I3752" i="2" s="1"/>
  <c r="I3753" i="2" s="1"/>
  <c r="I3754" i="2" s="1"/>
  <c r="I3755" i="2" s="1"/>
  <c r="I3756" i="2" s="1"/>
  <c r="I3757" i="2" s="1"/>
  <c r="I3758" i="2" s="1"/>
  <c r="I3759" i="2" s="1"/>
  <c r="I3760" i="2" s="1"/>
  <c r="I3761" i="2" s="1"/>
  <c r="I3762" i="2" s="1"/>
  <c r="I3763" i="2" s="1"/>
  <c r="I3764" i="2" s="1"/>
  <c r="I3765" i="2" s="1"/>
  <c r="I3769" i="2" s="1"/>
  <c r="I3770" i="2" s="1"/>
  <c r="I3771" i="2" s="1"/>
  <c r="I3772" i="2" s="1"/>
  <c r="I3773" i="2" s="1"/>
  <c r="I3774" i="2" s="1"/>
  <c r="I3775" i="2" s="1"/>
  <c r="I3776" i="2" s="1"/>
  <c r="I3777" i="2" s="1"/>
  <c r="I3778" i="2" s="1"/>
  <c r="I3779" i="2" s="1"/>
  <c r="I3780" i="2" s="1"/>
  <c r="I3781" i="2" s="1"/>
  <c r="I3782" i="2" s="1"/>
  <c r="I3783" i="2" s="1"/>
  <c r="I3784" i="2" s="1"/>
  <c r="I3785" i="2" s="1"/>
  <c r="I3786" i="2" s="1"/>
  <c r="I3787" i="2" s="1"/>
  <c r="I3788" i="2" s="1"/>
  <c r="I3789" i="2" s="1"/>
  <c r="I3790" i="2" s="1"/>
  <c r="I3791" i="2" s="1"/>
  <c r="I3792" i="2" s="1"/>
  <c r="I3793" i="2" s="1"/>
  <c r="I3794" i="2" s="1"/>
  <c r="I3795" i="2" s="1"/>
  <c r="I3796" i="2" s="1"/>
  <c r="I3797" i="2" s="1"/>
  <c r="I3798" i="2" s="1"/>
  <c r="I3799" i="2" s="1"/>
  <c r="I3800" i="2" s="1"/>
  <c r="I3801" i="2" s="1"/>
  <c r="I3802" i="2" s="1"/>
  <c r="I3803" i="2" s="1"/>
  <c r="I3804" i="2" s="1"/>
  <c r="I3805" i="2" s="1"/>
  <c r="I3806" i="2" s="1"/>
  <c r="I3807" i="2" s="1"/>
  <c r="I3808" i="2" s="1"/>
  <c r="I3809" i="2" s="1"/>
  <c r="I3810" i="2" s="1"/>
  <c r="I3811" i="2" s="1"/>
  <c r="I3812" i="2" s="1"/>
  <c r="I3813" i="2" s="1"/>
  <c r="I3814" i="2" s="1"/>
  <c r="I3815" i="2" s="1"/>
  <c r="I3816" i="2" s="1"/>
  <c r="I3817" i="2" s="1"/>
  <c r="I3818" i="2" s="1"/>
  <c r="I3819" i="2" s="1"/>
  <c r="I3820" i="2" s="1"/>
  <c r="I3821" i="2" s="1"/>
  <c r="I3822" i="2" s="1"/>
  <c r="I3823" i="2" s="1"/>
  <c r="I3824" i="2" s="1"/>
  <c r="I3825" i="2" s="1"/>
  <c r="I3826" i="2" s="1"/>
  <c r="I3827" i="2" s="1"/>
  <c r="I3828" i="2" s="1"/>
  <c r="I3829" i="2" s="1"/>
  <c r="I3830" i="2" s="1"/>
  <c r="I3831" i="2" s="1"/>
  <c r="I3832" i="2" s="1"/>
  <c r="I3833" i="2" s="1"/>
  <c r="I3834" i="2" s="1"/>
  <c r="I3835" i="2" s="1"/>
  <c r="I3836" i="2" s="1"/>
  <c r="I3837" i="2" s="1"/>
  <c r="I3838" i="2" s="1"/>
  <c r="I3839" i="2" s="1"/>
  <c r="I3840" i="2" s="1"/>
  <c r="I3841" i="2" s="1"/>
  <c r="I3842" i="2" s="1"/>
  <c r="I3843" i="2" s="1"/>
  <c r="I3844" i="2" s="1"/>
  <c r="I3845" i="2" s="1"/>
  <c r="I3846" i="2" s="1"/>
  <c r="I3847" i="2" s="1"/>
  <c r="I3848" i="2" s="1"/>
  <c r="I3849" i="2" s="1"/>
  <c r="I3853" i="2" s="1"/>
  <c r="I3854" i="2" s="1"/>
  <c r="I3855" i="2" s="1"/>
  <c r="I3856" i="2" s="1"/>
  <c r="I3857" i="2" s="1"/>
  <c r="I3858" i="2" s="1"/>
  <c r="I3859" i="2" s="1"/>
  <c r="I3860" i="2" s="1"/>
  <c r="I3861" i="2" s="1"/>
  <c r="I3862" i="2" s="1"/>
  <c r="I3863" i="2" s="1"/>
  <c r="I3864" i="2" s="1"/>
  <c r="I3865" i="2" s="1"/>
  <c r="I3866" i="2" s="1"/>
  <c r="I3867" i="2" s="1"/>
  <c r="I3868" i="2" s="1"/>
  <c r="I3869" i="2" s="1"/>
  <c r="I3870" i="2" s="1"/>
  <c r="I3871" i="2" s="1"/>
  <c r="I3872" i="2" s="1"/>
  <c r="I3873" i="2" s="1"/>
  <c r="I3874" i="2" s="1"/>
  <c r="I3875" i="2" s="1"/>
  <c r="I3876" i="2" s="1"/>
  <c r="I3877" i="2" s="1"/>
  <c r="I3878" i="2" s="1"/>
  <c r="I3879" i="2" s="1"/>
  <c r="I3880" i="2" s="1"/>
  <c r="I3881" i="2" s="1"/>
  <c r="I3882" i="2" s="1"/>
  <c r="I3883" i="2" s="1"/>
  <c r="I3884" i="2" s="1"/>
  <c r="I3885" i="2" s="1"/>
  <c r="I3886" i="2" s="1"/>
  <c r="I3887" i="2" s="1"/>
  <c r="I3888" i="2" s="1"/>
  <c r="I3889" i="2" s="1"/>
  <c r="I3890" i="2" s="1"/>
  <c r="I3891" i="2" s="1"/>
  <c r="I3892" i="2" s="1"/>
  <c r="I3893" i="2" s="1"/>
  <c r="I3894" i="2" s="1"/>
  <c r="I3895" i="2" s="1"/>
  <c r="I3896" i="2" s="1"/>
  <c r="I3897" i="2" s="1"/>
  <c r="I3898" i="2" s="1"/>
  <c r="I3899" i="2" s="1"/>
  <c r="I3900" i="2" s="1"/>
  <c r="I3901" i="2" s="1"/>
  <c r="I3902" i="2" s="1"/>
  <c r="I3903" i="2" s="1"/>
  <c r="I3904" i="2" s="1"/>
  <c r="I3905" i="2" s="1"/>
  <c r="I3906" i="2" s="1"/>
  <c r="I3907" i="2" s="1"/>
  <c r="I3908" i="2" s="1"/>
  <c r="I3909" i="2" l="1"/>
  <c r="I3910" i="2" s="1"/>
  <c r="I3911" i="2" s="1"/>
  <c r="I3912" i="2" s="1"/>
  <c r="I3913" i="2" s="1"/>
  <c r="I3914" i="2" l="1"/>
  <c r="I3915" i="2" s="1"/>
  <c r="I3916" i="2" s="1"/>
  <c r="I3920" i="2" s="1"/>
  <c r="I3921" i="2" s="1"/>
  <c r="I3922" i="2" s="1"/>
  <c r="I3923" i="2" s="1"/>
  <c r="I3924" i="2" s="1"/>
  <c r="I3925" i="2" s="1"/>
  <c r="I3926" i="2" s="1"/>
  <c r="I3927" i="2" s="1"/>
  <c r="I3928" i="2" s="1"/>
  <c r="I3929" i="2" s="1"/>
  <c r="I3930" i="2" s="1"/>
  <c r="I3931" i="2" s="1"/>
  <c r="I3932" i="2" s="1"/>
  <c r="I3933" i="2" s="1"/>
  <c r="I3934" i="2" s="1"/>
  <c r="I3935" i="2" s="1"/>
  <c r="I3936" i="2" s="1"/>
  <c r="I3937" i="2" s="1"/>
  <c r="I3938" i="2" s="1"/>
  <c r="I3939" i="2" s="1"/>
  <c r="I3940" i="2" s="1"/>
  <c r="I3941" i="2" s="1"/>
  <c r="I3942" i="2" s="1"/>
  <c r="I3943" i="2" s="1"/>
  <c r="I3944" i="2" s="1"/>
  <c r="I3945" i="2" s="1"/>
  <c r="I3946" i="2" s="1"/>
  <c r="I3947" i="2" s="1"/>
  <c r="I3948" i="2" s="1"/>
  <c r="I3949" i="2" s="1"/>
  <c r="I3950" i="2" s="1"/>
  <c r="I3951" i="2" s="1"/>
  <c r="I3952" i="2" s="1"/>
  <c r="I3953" i="2" s="1"/>
  <c r="I3954" i="2" s="1"/>
  <c r="I3955" i="2" s="1"/>
  <c r="I3956" i="2" s="1"/>
  <c r="I3957" i="2" s="1"/>
  <c r="I3958" i="2" s="1"/>
  <c r="I3959" i="2" s="1"/>
  <c r="I3960" i="2" s="1"/>
  <c r="I3961" i="2" s="1"/>
  <c r="I3962" i="2" s="1"/>
  <c r="I3963" i="2" s="1"/>
  <c r="I3964" i="2" s="1"/>
  <c r="I3965" i="2" s="1"/>
  <c r="I3966" i="2" s="1"/>
  <c r="I3967" i="2" s="1"/>
  <c r="I3968" i="2" s="1"/>
  <c r="I3969" i="2" s="1"/>
  <c r="I3970" i="2" s="1"/>
  <c r="I3971" i="2" s="1"/>
  <c r="I3972" i="2" s="1"/>
  <c r="I3973" i="2" s="1"/>
  <c r="I3974" i="2" s="1"/>
  <c r="I3975" i="2" s="1"/>
  <c r="I3976" i="2" s="1"/>
  <c r="I3977" i="2" s="1"/>
  <c r="I3978" i="2" s="1"/>
  <c r="I3979" i="2" s="1"/>
  <c r="I3980" i="2" s="1"/>
  <c r="I3981" i="2" s="1"/>
  <c r="I3982" i="2" s="1"/>
  <c r="I3983" i="2" s="1"/>
  <c r="I3984" i="2" s="1"/>
  <c r="I3985" i="2" s="1"/>
  <c r="I3986" i="2" s="1"/>
  <c r="I3987" i="2" s="1"/>
  <c r="I3988" i="2" s="1"/>
  <c r="I3989" i="2" s="1"/>
  <c r="I3990" i="2" s="1"/>
  <c r="I3991" i="2" s="1"/>
  <c r="I3992" i="2" s="1"/>
  <c r="I3993" i="2" s="1"/>
  <c r="I3994" i="2" s="1"/>
  <c r="I3995" i="2" s="1"/>
  <c r="I3996" i="2" s="1"/>
  <c r="I3997" i="2" s="1"/>
  <c r="I3998" i="2" s="1"/>
  <c r="I3999" i="2" s="1"/>
  <c r="I4000" i="2" s="1"/>
  <c r="I4001" i="2" s="1"/>
  <c r="I4002" i="2" s="1"/>
  <c r="I4003" i="2" s="1"/>
  <c r="I4004" i="2" s="1"/>
  <c r="I4005" i="2" s="1"/>
  <c r="I4006" i="2" s="1"/>
  <c r="I4007" i="2" s="1"/>
  <c r="I4008" i="2" s="1"/>
  <c r="I4009" i="2" s="1"/>
  <c r="I4010" i="2" s="1"/>
  <c r="I4011" i="2" s="1"/>
  <c r="I4012" i="2" s="1"/>
  <c r="I4013" i="2" s="1"/>
  <c r="I4014" i="2" s="1"/>
  <c r="I4015" i="2" s="1"/>
  <c r="I4016" i="2" s="1"/>
  <c r="I4017" i="2" s="1"/>
  <c r="I4018" i="2" s="1"/>
  <c r="I4022" i="2" s="1"/>
  <c r="I4023" i="2" s="1"/>
  <c r="I4024" i="2" s="1"/>
  <c r="I4025" i="2" s="1"/>
  <c r="I4026" i="2" s="1"/>
  <c r="I4027" i="2" s="1"/>
  <c r="I4028" i="2" s="1"/>
  <c r="I4029" i="2" s="1"/>
  <c r="I4030" i="2" l="1"/>
  <c r="I4031" i="2" s="1"/>
  <c r="I4032" i="2" s="1"/>
  <c r="I4033" i="2" s="1"/>
  <c r="I4034" i="2" s="1"/>
  <c r="I4035" i="2" s="1"/>
  <c r="I4036" i="2" s="1"/>
  <c r="I4037" i="2" s="1"/>
  <c r="I4038" i="2" s="1"/>
  <c r="I4039" i="2" s="1"/>
  <c r="I4040" i="2" s="1"/>
  <c r="I4041" i="2" s="1"/>
  <c r="I4042" i="2" s="1"/>
  <c r="I4043" i="2" s="1"/>
  <c r="I4044" i="2" s="1"/>
  <c r="I4045" i="2" s="1"/>
  <c r="I4046" i="2" s="1"/>
  <c r="I4047" i="2" s="1"/>
  <c r="I4048" i="2" s="1"/>
  <c r="I4049" i="2" s="1"/>
  <c r="I4050" i="2" s="1"/>
  <c r="I4051" i="2" s="1"/>
  <c r="I4052" i="2" s="1"/>
  <c r="I4053" i="2" s="1"/>
  <c r="I4054" i="2" s="1"/>
  <c r="I4055" i="2" s="1"/>
  <c r="I4056" i="2" s="1"/>
  <c r="I4057" i="2" s="1"/>
  <c r="I4058" i="2" s="1"/>
  <c r="I4059" i="2" s="1"/>
  <c r="I4060" i="2" s="1"/>
  <c r="I4061" i="2" s="1"/>
  <c r="I4062" i="2" s="1"/>
  <c r="I4063" i="2" s="1"/>
  <c r="I4064" i="2" s="1"/>
  <c r="I4065" i="2" s="1"/>
  <c r="I4066" i="2" s="1"/>
  <c r="I4067" i="2" s="1"/>
  <c r="I4068" i="2" s="1"/>
  <c r="I4069" i="2" s="1"/>
  <c r="I4070" i="2" s="1"/>
  <c r="I4071" i="2" s="1"/>
  <c r="I4072" i="2" s="1"/>
  <c r="I4073" i="2" s="1"/>
  <c r="I4074" i="2" s="1"/>
  <c r="I4075" i="2" s="1"/>
  <c r="I4076" i="2" s="1"/>
  <c r="I4077" i="2" s="1"/>
  <c r="I4078" i="2" s="1"/>
  <c r="I4079" i="2" s="1"/>
  <c r="I4080" i="2" s="1"/>
  <c r="I4081" i="2" s="1"/>
  <c r="I4082" i="2" s="1"/>
  <c r="I4083" i="2" s="1"/>
  <c r="I4084" i="2" s="1"/>
  <c r="I4085" i="2" s="1"/>
  <c r="I4086" i="2" s="1"/>
  <c r="I4087" i="2" s="1"/>
  <c r="I4088" i="2" s="1"/>
  <c r="I4089" i="2" s="1"/>
  <c r="I4090" i="2" s="1"/>
  <c r="I4091" i="2" s="1"/>
  <c r="I4092" i="2" s="1"/>
  <c r="I4093" i="2" s="1"/>
  <c r="I4094" i="2" s="1"/>
  <c r="I4095" i="2" s="1"/>
  <c r="I4096" i="2" s="1"/>
  <c r="I4097" i="2" s="1"/>
  <c r="I4098" i="2" s="1"/>
  <c r="I4099" i="2" s="1"/>
  <c r="I4100" i="2" s="1"/>
  <c r="I4101" i="2" s="1"/>
  <c r="I4102" i="2" s="1"/>
  <c r="I4103" i="2" s="1"/>
  <c r="I4104" i="2" s="1"/>
  <c r="I4105" i="2" s="1"/>
  <c r="I4106" i="2" s="1"/>
  <c r="I4107" i="2" s="1"/>
  <c r="I4108" i="2" s="1"/>
  <c r="I4109" i="2" s="1"/>
  <c r="I4110" i="2" s="1"/>
  <c r="I4111" i="2" s="1"/>
  <c r="I4112" i="2" s="1"/>
  <c r="I4113" i="2" s="1"/>
  <c r="I4114" i="2" s="1"/>
  <c r="I4115" i="2" s="1"/>
  <c r="I4119" i="2" s="1"/>
  <c r="I4120" i="2" s="1"/>
  <c r="I4121" i="2" s="1"/>
  <c r="I4122" i="2" s="1"/>
  <c r="I4123" i="2" s="1"/>
  <c r="I4124" i="2" s="1"/>
  <c r="I4125" i="2" s="1"/>
  <c r="I4126" i="2" s="1"/>
  <c r="I4127" i="2" s="1"/>
  <c r="I4128" i="2" s="1"/>
  <c r="I4129" i="2" l="1"/>
  <c r="I4130" i="2" l="1"/>
  <c r="I4131" i="2" s="1"/>
  <c r="I4132" i="2" s="1"/>
  <c r="I4133" i="2" s="1"/>
  <c r="I4134" i="2" s="1"/>
  <c r="I4135" i="2" s="1"/>
  <c r="I4136" i="2" s="1"/>
  <c r="I4137" i="2" s="1"/>
  <c r="I4138" i="2" s="1"/>
  <c r="I4139" i="2" s="1"/>
  <c r="I4140" i="2" s="1"/>
  <c r="I4141" i="2" s="1"/>
  <c r="I4142" i="2" s="1"/>
  <c r="I4143" i="2" s="1"/>
  <c r="I4144" i="2" s="1"/>
  <c r="I4145" i="2" s="1"/>
  <c r="I4146" i="2" s="1"/>
  <c r="I4147" i="2" s="1"/>
  <c r="I4148" i="2" s="1"/>
  <c r="I4149" i="2" s="1"/>
  <c r="I4150" i="2" s="1"/>
  <c r="I4151" i="2" l="1"/>
  <c r="I4152" i="2" s="1"/>
  <c r="I4153" i="2" s="1"/>
  <c r="I4154" i="2" s="1"/>
  <c r="I4155" i="2" s="1"/>
  <c r="I4156" i="2" s="1"/>
  <c r="I4157" i="2" s="1"/>
  <c r="I4158" i="2" s="1"/>
  <c r="I4159" i="2" s="1"/>
  <c r="I4160" i="2" l="1"/>
  <c r="I4161" i="2" l="1"/>
  <c r="I4162" i="2" l="1"/>
  <c r="I4163" i="2" l="1"/>
  <c r="I4164" i="2" l="1"/>
  <c r="I4165" i="2" l="1"/>
  <c r="I4166" i="2" l="1"/>
  <c r="I4167" i="2" s="1"/>
  <c r="I4168" i="2" s="1"/>
  <c r="I4169" i="2" s="1"/>
  <c r="I4170" i="2" s="1"/>
  <c r="I4171" i="2" s="1"/>
  <c r="I4172" i="2" s="1"/>
  <c r="I4173" i="2" s="1"/>
  <c r="I4174" i="2" s="1"/>
  <c r="I4175" i="2" s="1"/>
  <c r="I4176" i="2" s="1"/>
  <c r="I4177" i="2" s="1"/>
  <c r="I4178" i="2" s="1"/>
  <c r="I4179" i="2" l="1"/>
  <c r="I4180" i="2" s="1"/>
  <c r="I4181" i="2" s="1"/>
  <c r="I4182" i="2" s="1"/>
  <c r="I4183" i="2" s="1"/>
  <c r="I4184" i="2" s="1"/>
  <c r="I4185" i="2" s="1"/>
  <c r="I4186" i="2" s="1"/>
  <c r="I4187" i="2" s="1"/>
  <c r="I4188" i="2" s="1"/>
  <c r="I4189" i="2" s="1"/>
  <c r="I4190" i="2" s="1"/>
  <c r="I4191" i="2" s="1"/>
  <c r="I4192" i="2" s="1"/>
  <c r="I4193" i="2" s="1"/>
  <c r="I4194" i="2" s="1"/>
  <c r="I4195" i="2" s="1"/>
  <c r="I4196" i="2" s="1"/>
  <c r="I4197" i="2" s="1"/>
  <c r="I4198" i="2" s="1"/>
  <c r="I4199" i="2" s="1"/>
  <c r="I4200" i="2" s="1"/>
  <c r="I4201" i="2" s="1"/>
  <c r="I4202" i="2" s="1"/>
  <c r="I4203" i="2" s="1"/>
  <c r="I4204" i="2" s="1"/>
  <c r="I4205" i="2" s="1"/>
  <c r="I4206" i="2" s="1"/>
  <c r="I4207" i="2" s="1"/>
  <c r="I4208" i="2" s="1"/>
  <c r="I4209" i="2" s="1"/>
  <c r="I4210" i="2" s="1"/>
  <c r="I4211" i="2" s="1"/>
  <c r="I4212" i="2" s="1"/>
  <c r="I4213" i="2" s="1"/>
  <c r="I4214" i="2" s="1"/>
  <c r="I4215" i="2" s="1"/>
  <c r="I4216" i="2" s="1"/>
  <c r="I4217" i="2" s="1"/>
  <c r="I4218" i="2" s="1"/>
  <c r="I4219" i="2" s="1"/>
  <c r="I4220" i="2" s="1"/>
  <c r="I4221" i="2" s="1"/>
  <c r="I4222" i="2" s="1"/>
  <c r="I4223" i="2" s="1"/>
  <c r="I4224" i="2" s="1"/>
  <c r="I4225" i="2" s="1"/>
  <c r="I4226" i="2" s="1"/>
  <c r="I4227" i="2" s="1"/>
  <c r="I4228" i="2" s="1"/>
  <c r="I4229" i="2" s="1"/>
  <c r="I4230" i="2" s="1"/>
  <c r="I4231" i="2" s="1"/>
  <c r="I4232" i="2" s="1"/>
  <c r="I4233" i="2" s="1"/>
  <c r="I4234" i="2" s="1"/>
  <c r="I4235" i="2" s="1"/>
  <c r="I4236" i="2" s="1"/>
  <c r="I4237" i="2" s="1"/>
  <c r="I4238" i="2" s="1"/>
  <c r="I4239" i="2" s="1"/>
  <c r="I4240" i="2" s="1"/>
  <c r="I4241" i="2" s="1"/>
  <c r="I4242" i="2" s="1"/>
  <c r="I4243" i="2" s="1"/>
  <c r="I4244" i="2" s="1"/>
  <c r="I4245" i="2" s="1"/>
  <c r="I4246" i="2" s="1"/>
  <c r="I4247" i="2" s="1"/>
  <c r="I4248" i="2" s="1"/>
  <c r="I4249" i="2" s="1"/>
  <c r="I4250" i="2" s="1"/>
  <c r="I4251" i="2" s="1"/>
  <c r="I4252" i="2" s="1"/>
  <c r="I4253" i="2" s="1"/>
  <c r="I4254" i="2" s="1"/>
  <c r="I4255" i="2" s="1"/>
  <c r="I4256" i="2" s="1"/>
  <c r="I4257" i="2" s="1"/>
  <c r="I4258" i="2" s="1"/>
  <c r="I4259" i="2" s="1"/>
  <c r="I4260" i="2" s="1"/>
  <c r="I4261" i="2" s="1"/>
  <c r="I4262" i="2" s="1"/>
  <c r="I4263" i="2" s="1"/>
  <c r="I4264" i="2" s="1"/>
  <c r="I4265" i="2" s="1"/>
  <c r="I4266" i="2" s="1"/>
  <c r="I4267" i="2" s="1"/>
  <c r="I4268" i="2" s="1"/>
  <c r="I4269" i="2" s="1"/>
  <c r="I4270" i="2" s="1"/>
  <c r="I4271" i="2" s="1"/>
  <c r="I4272" i="2" s="1"/>
  <c r="I4273" i="2" s="1"/>
  <c r="I4274" i="2" s="1"/>
  <c r="I4275" i="2" s="1"/>
  <c r="I4276" i="2" s="1"/>
  <c r="I4277" i="2" s="1"/>
  <c r="I4278" i="2" s="1"/>
  <c r="I4279" i="2" s="1"/>
  <c r="I4280" i="2" s="1"/>
  <c r="I4281" i="2" s="1"/>
  <c r="I4282" i="2" s="1"/>
  <c r="I4283" i="2" s="1"/>
  <c r="I4284" i="2" s="1"/>
  <c r="I4285" i="2" s="1"/>
  <c r="I4286" i="2" s="1"/>
  <c r="I4287" i="2" s="1"/>
  <c r="I4288" i="2" s="1"/>
  <c r="I4289" i="2" s="1"/>
  <c r="I4290" i="2" s="1"/>
  <c r="I4291" i="2" s="1"/>
  <c r="I4295" i="2" s="1"/>
  <c r="I4296" i="2" s="1"/>
  <c r="I4297" i="2" s="1"/>
  <c r="I4298" i="2" s="1"/>
  <c r="I4299" i="2" s="1"/>
  <c r="I4300" i="2" s="1"/>
  <c r="I4301" i="2" s="1"/>
  <c r="I4302" i="2" s="1"/>
  <c r="I4303" i="2" s="1"/>
  <c r="I4304" i="2" s="1"/>
  <c r="I4305" i="2" s="1"/>
  <c r="I4306" i="2" s="1"/>
  <c r="I4307" i="2" s="1"/>
  <c r="I4308" i="2" s="1"/>
  <c r="I4309" i="2" s="1"/>
  <c r="I4310" i="2" s="1"/>
  <c r="I4311" i="2" s="1"/>
  <c r="I4312" i="2" s="1"/>
  <c r="I4313" i="2" s="1"/>
  <c r="I4314" i="2" s="1"/>
  <c r="I4315" i="2" s="1"/>
  <c r="I4316" i="2" s="1"/>
  <c r="I4317" i="2" s="1"/>
  <c r="I4318" i="2" s="1"/>
  <c r="I4319" i="2" s="1"/>
  <c r="I4320" i="2" s="1"/>
  <c r="I4321" i="2" s="1"/>
  <c r="I4322" i="2" s="1"/>
  <c r="I4323" i="2" s="1"/>
  <c r="I4324" i="2" s="1"/>
  <c r="I4325" i="2" s="1"/>
  <c r="I4326" i="2" s="1"/>
  <c r="I4327" i="2" l="1"/>
  <c r="I4328" i="2" s="1"/>
  <c r="I4329" i="2" s="1"/>
  <c r="I4330" i="2" s="1"/>
  <c r="I4331" i="2" s="1"/>
  <c r="I4332" i="2" s="1"/>
  <c r="I4333" i="2" s="1"/>
  <c r="I4334" i="2" s="1"/>
  <c r="I4335" i="2" s="1"/>
  <c r="I4336" i="2" s="1"/>
  <c r="I4337" i="2" s="1"/>
  <c r="I4338" i="2" s="1"/>
  <c r="I4339" i="2" s="1"/>
  <c r="I4340" i="2" s="1"/>
  <c r="I4341" i="2" s="1"/>
  <c r="I4342" i="2" s="1"/>
  <c r="I4343" i="2" s="1"/>
  <c r="I4344" i="2" s="1"/>
  <c r="I4345" i="2" s="1"/>
  <c r="I4346" i="2" s="1"/>
  <c r="I4347" i="2" s="1"/>
  <c r="I4348" i="2" s="1"/>
  <c r="I4349" i="2" s="1"/>
  <c r="I4350" i="2" s="1"/>
  <c r="I4351" i="2" s="1"/>
  <c r="I4352" i="2" s="1"/>
  <c r="I4353" i="2" s="1"/>
  <c r="I4354" i="2" s="1"/>
  <c r="I4355" i="2" s="1"/>
  <c r="I4359" i="2" s="1"/>
  <c r="I4360" i="2" s="1"/>
  <c r="I4361" i="2" s="1"/>
  <c r="I4362" i="2" s="1"/>
  <c r="I4363" i="2" s="1"/>
  <c r="I4364" i="2" s="1"/>
  <c r="I4365" i="2" s="1"/>
  <c r="I4366" i="2" s="1"/>
  <c r="I4367" i="2" s="1"/>
  <c r="I4368" i="2" s="1"/>
  <c r="I4369" i="2" l="1"/>
  <c r="I4370" i="2" s="1"/>
  <c r="I4371" i="2" s="1"/>
  <c r="I4372" i="2" s="1"/>
  <c r="I4373" i="2" s="1"/>
  <c r="I4374" i="2" s="1"/>
  <c r="I4375" i="2" s="1"/>
  <c r="I4376" i="2" s="1"/>
  <c r="I4377" i="2" s="1"/>
  <c r="I4378" i="2" s="1"/>
  <c r="I4379" i="2" s="1"/>
  <c r="I4380" i="2" s="1"/>
  <c r="I4381" i="2" s="1"/>
  <c r="I4382" i="2" s="1"/>
  <c r="I4383" i="2" s="1"/>
  <c r="I4384" i="2" s="1"/>
  <c r="I4385" i="2" s="1"/>
  <c r="I4386" i="2" s="1"/>
  <c r="I4387" i="2" s="1"/>
  <c r="I4388" i="2" s="1"/>
  <c r="I4389" i="2" s="1"/>
  <c r="I4390" i="2" s="1"/>
  <c r="I4391" i="2" s="1"/>
  <c r="I4392" i="2" s="1"/>
  <c r="I4393" i="2" s="1"/>
  <c r="I4394" i="2" s="1"/>
  <c r="I4395" i="2" s="1"/>
  <c r="I4396" i="2" s="1"/>
  <c r="I4397" i="2" s="1"/>
  <c r="I4398" i="2" s="1"/>
  <c r="I4399" i="2" s="1"/>
  <c r="I4400" i="2" s="1"/>
  <c r="I4401" i="2" s="1"/>
  <c r="I4402" i="2" s="1"/>
  <c r="I4403" i="2" s="1"/>
  <c r="I4404" i="2" s="1"/>
  <c r="I4405" i="2" s="1"/>
  <c r="I4406" i="2" s="1"/>
  <c r="I4407" i="2" s="1"/>
  <c r="I4408" i="2" s="1"/>
  <c r="I4409" i="2" s="1"/>
  <c r="I4410" i="2" s="1"/>
  <c r="I4411" i="2" s="1"/>
  <c r="I4412" i="2" s="1"/>
  <c r="I4413" i="2" s="1"/>
  <c r="I4414" i="2" s="1"/>
  <c r="I4415" i="2" s="1"/>
  <c r="I4416" i="2" s="1"/>
  <c r="I4417" i="2" s="1"/>
  <c r="I4418" i="2" s="1"/>
  <c r="I4419" i="2" s="1"/>
  <c r="I4420" i="2" s="1"/>
  <c r="I4421" i="2" s="1"/>
  <c r="I4422" i="2" s="1"/>
  <c r="I4423" i="2" s="1"/>
  <c r="I4424" i="2" s="1"/>
  <c r="I4425" i="2" s="1"/>
  <c r="I4426" i="2" s="1"/>
  <c r="I4427" i="2" s="1"/>
  <c r="I4428" i="2" s="1"/>
  <c r="I4429" i="2" s="1"/>
  <c r="I4430" i="2" s="1"/>
  <c r="I4431" i="2" s="1"/>
  <c r="I4432" i="2" s="1"/>
  <c r="I4433" i="2" s="1"/>
  <c r="I4434" i="2" s="1"/>
  <c r="I4435" i="2" s="1"/>
  <c r="I4436" i="2" s="1"/>
  <c r="I4437" i="2" s="1"/>
  <c r="I4438" i="2" s="1"/>
  <c r="I4439" i="2" l="1"/>
  <c r="I4440" i="2" s="1"/>
  <c r="I4441" i="2" s="1"/>
  <c r="I4442" i="2" s="1"/>
  <c r="I4446" i="2" s="1"/>
  <c r="I4447" i="2" s="1"/>
  <c r="I4448" i="2" s="1"/>
  <c r="I4449" i="2" s="1"/>
  <c r="I4450" i="2" s="1"/>
  <c r="I4451" i="2" s="1"/>
  <c r="I4452" i="2" s="1"/>
  <c r="I4453" i="2" s="1"/>
  <c r="I4454" i="2" s="1"/>
  <c r="I4455" i="2" s="1"/>
  <c r="I4456" i="2" s="1"/>
  <c r="I4457" i="2" s="1"/>
  <c r="I4458" i="2" s="1"/>
  <c r="I4459" i="2" s="1"/>
  <c r="I4460" i="2" s="1"/>
  <c r="I4461" i="2" s="1"/>
  <c r="I4462" i="2" s="1"/>
  <c r="I4463" i="2" s="1"/>
  <c r="I4464" i="2" s="1"/>
  <c r="I4465" i="2" s="1"/>
  <c r="I4466" i="2" s="1"/>
  <c r="I4467" i="2" s="1"/>
  <c r="I4468" i="2" s="1"/>
  <c r="I4469" i="2" s="1"/>
  <c r="I4470" i="2" s="1"/>
  <c r="I4471" i="2" s="1"/>
  <c r="I4472" i="2" s="1"/>
  <c r="I4473" i="2" s="1"/>
  <c r="I4474" i="2" s="1"/>
  <c r="I4475" i="2" s="1"/>
  <c r="I4476" i="2" s="1"/>
  <c r="I4477" i="2" s="1"/>
  <c r="I4478" i="2" s="1"/>
  <c r="I4479" i="2" s="1"/>
  <c r="I4480" i="2" s="1"/>
  <c r="I4481" i="2" s="1"/>
  <c r="I4482" i="2" s="1"/>
  <c r="I4483" i="2" s="1"/>
  <c r="I4484" i="2" s="1"/>
  <c r="I4485" i="2" s="1"/>
  <c r="I4486" i="2" s="1"/>
  <c r="I4487" i="2" s="1"/>
  <c r="I4488" i="2" s="1"/>
  <c r="I4489" i="2" s="1"/>
  <c r="I4490" i="2" s="1"/>
  <c r="I4491" i="2" s="1"/>
  <c r="I4492" i="2" s="1"/>
  <c r="I4493" i="2" s="1"/>
  <c r="I4494" i="2" s="1"/>
  <c r="I4495" i="2" s="1"/>
  <c r="I4496" i="2" s="1"/>
  <c r="I4497" i="2" s="1"/>
  <c r="I4498" i="2" s="1"/>
  <c r="I4499" i="2" s="1"/>
  <c r="I4500" i="2" s="1"/>
  <c r="I4501" i="2" s="1"/>
  <c r="I4502" i="2" s="1"/>
  <c r="I4503" i="2" s="1"/>
  <c r="I4504" i="2" s="1"/>
  <c r="I4505" i="2" s="1"/>
  <c r="I4506" i="2" s="1"/>
  <c r="I4507" i="2" s="1"/>
  <c r="I4508" i="2" s="1"/>
  <c r="I4509" i="2" s="1"/>
  <c r="I4510" i="2" s="1"/>
  <c r="I4511" i="2" s="1"/>
  <c r="I4512" i="2" s="1"/>
  <c r="I4513" i="2" s="1"/>
  <c r="I4514" i="2" s="1"/>
  <c r="I4515" i="2" s="1"/>
  <c r="I4516" i="2" s="1"/>
  <c r="I4517" i="2" s="1"/>
  <c r="I4518" i="2" s="1"/>
  <c r="I4519" i="2" s="1"/>
  <c r="I4520" i="2" s="1"/>
  <c r="I4521" i="2" s="1"/>
  <c r="I4522" i="2" s="1"/>
  <c r="I4523" i="2" s="1"/>
  <c r="I4524" i="2" s="1"/>
  <c r="I4525" i="2" s="1"/>
  <c r="I4526" i="2" s="1"/>
  <c r="I4527" i="2" s="1"/>
  <c r="I4531" i="2" s="1"/>
  <c r="I4532" i="2" s="1"/>
  <c r="I4533" i="2" s="1"/>
  <c r="I4534" i="2" s="1"/>
  <c r="I4535" i="2" s="1"/>
  <c r="I4536" i="2" s="1"/>
  <c r="I4537" i="2" s="1"/>
  <c r="I4538" i="2" s="1"/>
  <c r="I4539" i="2" s="1"/>
  <c r="I4540" i="2" s="1"/>
  <c r="I4541" i="2" s="1"/>
  <c r="I4542" i="2" s="1"/>
  <c r="I4543" i="2" s="1"/>
  <c r="I4544" i="2" s="1"/>
  <c r="I4545" i="2" s="1"/>
  <c r="I4546" i="2" s="1"/>
  <c r="I4547" i="2" s="1"/>
  <c r="I4548" i="2" s="1"/>
  <c r="I4549" i="2" s="1"/>
  <c r="I4550" i="2" s="1"/>
  <c r="I4551" i="2" s="1"/>
  <c r="I4552" i="2" s="1"/>
  <c r="I4553" i="2" s="1"/>
  <c r="I4554" i="2" s="1"/>
  <c r="I4555" i="2" s="1"/>
  <c r="I4556" i="2" s="1"/>
  <c r="I4557" i="2" s="1"/>
  <c r="I4558" i="2" s="1"/>
  <c r="I4559" i="2" s="1"/>
  <c r="I4560" i="2" s="1"/>
  <c r="I4561" i="2" s="1"/>
  <c r="I4562" i="2" s="1"/>
  <c r="I4563" i="2" s="1"/>
  <c r="I4564" i="2" s="1"/>
  <c r="I4565" i="2" s="1"/>
  <c r="I4566" i="2" s="1"/>
  <c r="I4567" i="2" s="1"/>
  <c r="I4568" i="2" s="1"/>
  <c r="I4569" i="2" s="1"/>
  <c r="I4570" i="2" s="1"/>
  <c r="I4571" i="2" s="1"/>
  <c r="I4572" i="2" s="1"/>
  <c r="I4573" i="2" s="1"/>
  <c r="I4574" i="2" s="1"/>
  <c r="I4575" i="2" s="1"/>
  <c r="I4576" i="2" s="1"/>
  <c r="I4577" i="2" s="1"/>
  <c r="I4578" i="2" s="1"/>
  <c r="I4579" i="2" s="1"/>
  <c r="I4580" i="2" s="1"/>
  <c r="I4581" i="2" s="1"/>
  <c r="I4582" i="2" s="1"/>
  <c r="I4583" i="2" s="1"/>
  <c r="I4584" i="2" s="1"/>
  <c r="I4585" i="2" s="1"/>
  <c r="I4586" i="2" s="1"/>
  <c r="I4587" i="2" s="1"/>
  <c r="I4588" i="2" s="1"/>
  <c r="I4589" i="2" s="1"/>
  <c r="I4590" i="2" s="1"/>
  <c r="I4591" i="2" s="1"/>
  <c r="I4592" i="2" s="1"/>
  <c r="I4593" i="2" s="1"/>
  <c r="I4594" i="2" s="1"/>
  <c r="I4595" i="2" l="1"/>
  <c r="I4596" i="2" s="1"/>
  <c r="I4597" i="2" s="1"/>
  <c r="I4601" i="2" s="1"/>
  <c r="I4602" i="2" s="1"/>
  <c r="I4603" i="2" s="1"/>
  <c r="I4604" i="2" s="1"/>
  <c r="I4605" i="2" s="1"/>
  <c r="I4606" i="2" s="1"/>
  <c r="I4607" i="2" s="1"/>
  <c r="I4608" i="2" s="1"/>
  <c r="I4609" i="2" s="1"/>
  <c r="I4610" i="2" s="1"/>
  <c r="I4611" i="2" s="1"/>
  <c r="I4612" i="2" s="1"/>
  <c r="I4613" i="2" s="1"/>
  <c r="I4614" i="2" s="1"/>
  <c r="I4615" i="2" s="1"/>
  <c r="I4616" i="2" s="1"/>
  <c r="I4617" i="2" s="1"/>
  <c r="I4618" i="2" s="1"/>
  <c r="I4619" i="2" s="1"/>
  <c r="I4620" i="2" s="1"/>
  <c r="I4621" i="2" s="1"/>
  <c r="I4622" i="2" s="1"/>
  <c r="I4623" i="2" s="1"/>
  <c r="I4624" i="2" s="1"/>
  <c r="I4625" i="2" s="1"/>
  <c r="I4626" i="2" s="1"/>
  <c r="I4627" i="2" s="1"/>
  <c r="I4628" i="2" s="1"/>
  <c r="I4629" i="2" s="1"/>
  <c r="I4630" i="2" s="1"/>
  <c r="I4631" i="2" s="1"/>
  <c r="I4632" i="2" s="1"/>
  <c r="I4633" i="2" s="1"/>
  <c r="I4634" i="2" s="1"/>
  <c r="I4635" i="2" s="1"/>
  <c r="I4636" i="2" s="1"/>
  <c r="I4637" i="2" s="1"/>
  <c r="I4638" i="2" s="1"/>
  <c r="I4639" i="2" s="1"/>
  <c r="I4640" i="2" s="1"/>
  <c r="I4641" i="2" s="1"/>
  <c r="I4642" i="2" s="1"/>
  <c r="I4643" i="2" s="1"/>
  <c r="I4644" i="2" s="1"/>
  <c r="I4645" i="2" s="1"/>
  <c r="I4646" i="2" s="1"/>
  <c r="I4647" i="2" s="1"/>
  <c r="I4648" i="2" s="1"/>
  <c r="I4649" i="2" s="1"/>
  <c r="I4650" i="2" s="1"/>
  <c r="I4651" i="2" s="1"/>
  <c r="I4652" i="2" s="1"/>
  <c r="I4653" i="2" s="1"/>
  <c r="I4654" i="2" s="1"/>
  <c r="I4655" i="2" s="1"/>
  <c r="I4656" i="2" s="1"/>
  <c r="I4657" i="2" s="1"/>
  <c r="I4658" i="2" s="1"/>
  <c r="I4659" i="2" s="1"/>
  <c r="I4660" i="2" s="1"/>
  <c r="I4661" i="2" s="1"/>
  <c r="I4662" i="2" s="1"/>
  <c r="I4663" i="2" s="1"/>
  <c r="I4664" i="2" s="1"/>
  <c r="I4665" i="2" s="1"/>
  <c r="I4666" i="2" s="1"/>
  <c r="I4667" i="2" s="1"/>
  <c r="I4668" i="2" s="1"/>
  <c r="I4669" i="2" s="1"/>
  <c r="I4670" i="2" s="1"/>
  <c r="I4671" i="2" s="1"/>
  <c r="I4672" i="2" s="1"/>
  <c r="I4673" i="2" s="1"/>
  <c r="I4674" i="2" s="1"/>
  <c r="I4675" i="2" s="1"/>
  <c r="I4676" i="2" s="1"/>
  <c r="I4677" i="2" s="1"/>
  <c r="I4678" i="2" s="1"/>
  <c r="I4679" i="2" s="1"/>
  <c r="I4680" i="2" s="1"/>
  <c r="I4681" i="2" s="1"/>
  <c r="I4682" i="2" s="1"/>
  <c r="I4683" i="2" s="1"/>
  <c r="I4684" i="2" s="1"/>
  <c r="I4685" i="2" s="1"/>
  <c r="I4686" i="2" s="1"/>
  <c r="I4687" i="2" s="1"/>
  <c r="I4688" i="2" s="1"/>
  <c r="I4689" i="2" s="1"/>
  <c r="I4690" i="2" s="1"/>
  <c r="I4691" i="2" s="1"/>
  <c r="I4692" i="2" s="1"/>
  <c r="I4693" i="2" s="1"/>
  <c r="I4694" i="2" s="1"/>
  <c r="I4695" i="2" s="1"/>
  <c r="I4696" i="2" s="1"/>
  <c r="I4697" i="2" s="1"/>
  <c r="I4698" i="2" s="1"/>
  <c r="I4702" i="2" s="1"/>
  <c r="I4703" i="2" s="1"/>
  <c r="I4704" i="2" s="1"/>
  <c r="I4705" i="2" s="1"/>
  <c r="I4706" i="2" s="1"/>
  <c r="I4707" i="2" s="1"/>
  <c r="I4708" i="2" s="1"/>
  <c r="I4709" i="2" s="1"/>
  <c r="I4710" i="2" s="1"/>
  <c r="I4711" i="2" s="1"/>
  <c r="I4712" i="2" s="1"/>
  <c r="I4713" i="2" s="1"/>
  <c r="I4714" i="2" s="1"/>
  <c r="I4715" i="2" s="1"/>
  <c r="I4716" i="2" s="1"/>
  <c r="I4717" i="2" s="1"/>
  <c r="I4718" i="2" s="1"/>
  <c r="I4719" i="2" s="1"/>
  <c r="I4720" i="2" s="1"/>
  <c r="I4721" i="2" s="1"/>
  <c r="I4722" i="2" s="1"/>
  <c r="I4723" i="2" s="1"/>
  <c r="I4724" i="2" s="1"/>
  <c r="I4725" i="2" s="1"/>
  <c r="I4726" i="2" s="1"/>
  <c r="I4727" i="2" s="1"/>
  <c r="I4728" i="2" s="1"/>
  <c r="I4729" i="2" s="1"/>
  <c r="I4730" i="2" s="1"/>
  <c r="I4731" i="2" s="1"/>
  <c r="I4732" i="2" s="1"/>
  <c r="I4733" i="2" s="1"/>
  <c r="I4734" i="2" s="1"/>
  <c r="I4735" i="2" s="1"/>
  <c r="I4736" i="2" s="1"/>
  <c r="I4737" i="2" s="1"/>
  <c r="I4738" i="2" s="1"/>
  <c r="I4739" i="2" s="1"/>
  <c r="I4740" i="2" s="1"/>
  <c r="I4741" i="2" s="1"/>
  <c r="I4742" i="2" s="1"/>
  <c r="I4743" i="2" s="1"/>
  <c r="I4744" i="2" s="1"/>
  <c r="I4745" i="2" s="1"/>
  <c r="I4746" i="2" s="1"/>
  <c r="I4747" i="2" s="1"/>
  <c r="I4748" i="2" s="1"/>
  <c r="I4749" i="2" s="1"/>
  <c r="I4750" i="2" s="1"/>
  <c r="I4751" i="2" s="1"/>
  <c r="I4752" i="2" s="1"/>
  <c r="I4753" i="2" s="1"/>
  <c r="I4754" i="2" s="1"/>
  <c r="I4755" i="2" l="1"/>
  <c r="I4756" i="2" s="1"/>
  <c r="I4757" i="2" s="1"/>
  <c r="I4758" i="2" s="1"/>
  <c r="I4759" i="2" s="1"/>
  <c r="I4763" i="2" s="1"/>
  <c r="I4764" i="2" s="1"/>
  <c r="I4765" i="2" s="1"/>
  <c r="I4766" i="2" s="1"/>
  <c r="I4767" i="2" s="1"/>
  <c r="I4768" i="2" s="1"/>
  <c r="I4769" i="2" s="1"/>
  <c r="I4770" i="2" s="1"/>
  <c r="I4771" i="2" s="1"/>
  <c r="I4772" i="2" s="1"/>
  <c r="I4773" i="2" s="1"/>
  <c r="I4774" i="2" s="1"/>
  <c r="I4775" i="2" s="1"/>
  <c r="I4776" i="2" s="1"/>
  <c r="I4777" i="2" s="1"/>
  <c r="I4778" i="2" s="1"/>
  <c r="I4779" i="2" s="1"/>
  <c r="I4780" i="2" s="1"/>
  <c r="I4781" i="2" s="1"/>
  <c r="I4782" i="2" s="1"/>
  <c r="I4783" i="2" s="1"/>
  <c r="I4784" i="2" s="1"/>
  <c r="I4785" i="2" s="1"/>
  <c r="I4786" i="2" s="1"/>
  <c r="I4787" i="2" s="1"/>
  <c r="I4788" i="2" s="1"/>
  <c r="I4789" i="2" s="1"/>
  <c r="I4790" i="2" s="1"/>
  <c r="I4791" i="2" s="1"/>
  <c r="I4792" i="2" s="1"/>
  <c r="I4793" i="2" s="1"/>
  <c r="I4794" i="2" s="1"/>
  <c r="I4795" i="2" s="1"/>
  <c r="I4796" i="2" s="1"/>
  <c r="I4797" i="2" s="1"/>
  <c r="I4798" i="2" s="1"/>
  <c r="I4799" i="2" s="1"/>
  <c r="I4800" i="2" s="1"/>
  <c r="I4801" i="2" s="1"/>
  <c r="I4802" i="2" s="1"/>
  <c r="I4803" i="2" s="1"/>
  <c r="I4804" i="2" s="1"/>
  <c r="I4805" i="2" s="1"/>
  <c r="I4806" i="2" s="1"/>
  <c r="I4807" i="2" s="1"/>
  <c r="I4808" i="2" s="1"/>
  <c r="I4809" i="2" s="1"/>
  <c r="I4810" i="2" s="1"/>
  <c r="I4811" i="2" s="1"/>
  <c r="I4812" i="2" s="1"/>
  <c r="I4813" i="2" s="1"/>
  <c r="I4814" i="2" s="1"/>
  <c r="I4815" i="2" s="1"/>
  <c r="I4816" i="2" s="1"/>
  <c r="I4817" i="2" s="1"/>
  <c r="I4818" i="2" s="1"/>
  <c r="I4819" i="2" s="1"/>
  <c r="I4820" i="2" s="1"/>
  <c r="I4821" i="2" s="1"/>
  <c r="I4822" i="2" s="1"/>
  <c r="I4823" i="2" s="1"/>
  <c r="I4824" i="2" s="1"/>
  <c r="I4825" i="2" s="1"/>
  <c r="I4826" i="2" s="1"/>
  <c r="I4827" i="2" s="1"/>
  <c r="I4828" i="2" s="1"/>
  <c r="I4829" i="2" s="1"/>
  <c r="I4830" i="2" s="1"/>
  <c r="I4831" i="2" s="1"/>
  <c r="I4832" i="2" s="1"/>
  <c r="I4833" i="2" s="1"/>
  <c r="I4834" i="2" s="1"/>
  <c r="I4835" i="2" s="1"/>
  <c r="I4836" i="2" s="1"/>
  <c r="I4837" i="2" s="1"/>
  <c r="I4838" i="2" s="1"/>
  <c r="I4839" i="2" s="1"/>
  <c r="I4840" i="2" s="1"/>
  <c r="I4841" i="2" s="1"/>
  <c r="I4842" i="2" s="1"/>
  <c r="I4843" i="2" l="1"/>
  <c r="I4844" i="2" s="1"/>
  <c r="I4845" i="2" s="1"/>
  <c r="I4846" i="2" s="1"/>
  <c r="I4847" i="2" s="1"/>
  <c r="I4848" i="2" s="1"/>
  <c r="I4849" i="2" s="1"/>
  <c r="I4850" i="2" s="1"/>
  <c r="I4851" i="2" s="1"/>
  <c r="I4855" i="2" s="1"/>
  <c r="I4856" i="2" s="1"/>
  <c r="I4857" i="2" s="1"/>
  <c r="I4858" i="2" s="1"/>
  <c r="I4859" i="2" s="1"/>
  <c r="I4860" i="2" s="1"/>
  <c r="I4861" i="2" s="1"/>
  <c r="I4862" i="2" s="1"/>
  <c r="I4863" i="2" s="1"/>
  <c r="I4864" i="2" s="1"/>
  <c r="I4865" i="2" s="1"/>
  <c r="I4866" i="2" s="1"/>
  <c r="I4867" i="2" s="1"/>
  <c r="I4868" i="2" s="1"/>
  <c r="I4869" i="2" s="1"/>
  <c r="I4870" i="2" s="1"/>
  <c r="I4871" i="2" s="1"/>
  <c r="I4872" i="2" s="1"/>
  <c r="I4873" i="2" s="1"/>
  <c r="I4874" i="2" s="1"/>
  <c r="I4875" i="2" s="1"/>
  <c r="I4876" i="2" s="1"/>
  <c r="I4877" i="2" l="1"/>
  <c r="I4878" i="2" s="1"/>
  <c r="I4879" i="2" s="1"/>
  <c r="I4880" i="2" s="1"/>
  <c r="I4881" i="2" s="1"/>
  <c r="I4882" i="2" s="1"/>
  <c r="I4883" i="2" s="1"/>
  <c r="I4884" i="2" s="1"/>
  <c r="I4885" i="2" s="1"/>
  <c r="I4886" i="2" s="1"/>
  <c r="I4887" i="2" s="1"/>
  <c r="I4888" i="2" s="1"/>
  <c r="I4889" i="2" s="1"/>
  <c r="I4890" i="2" s="1"/>
  <c r="I4891" i="2" s="1"/>
  <c r="I4892" i="2" s="1"/>
  <c r="I4893" i="2" s="1"/>
  <c r="I4894" i="2" s="1"/>
  <c r="I4895" i="2" s="1"/>
  <c r="I4896" i="2" s="1"/>
  <c r="I4897" i="2" s="1"/>
  <c r="I4898" i="2" s="1"/>
  <c r="I4899" i="2" s="1"/>
  <c r="I4900" i="2" s="1"/>
  <c r="I4901" i="2" s="1"/>
  <c r="I4902" i="2" s="1"/>
  <c r="I4903" i="2" s="1"/>
  <c r="I4904" i="2" s="1"/>
  <c r="I4905" i="2" s="1"/>
  <c r="I4906" i="2" s="1"/>
  <c r="I4907" i="2" s="1"/>
  <c r="I4908" i="2" s="1"/>
  <c r="I4909" i="2" s="1"/>
  <c r="I4910" i="2" s="1"/>
  <c r="I4911" i="2" s="1"/>
  <c r="I4912" i="2" s="1"/>
  <c r="I4913" i="2" s="1"/>
  <c r="I4914" i="2" s="1"/>
  <c r="I4915" i="2" s="1"/>
  <c r="I4916" i="2" s="1"/>
  <c r="I4917" i="2" s="1"/>
  <c r="I4918" i="2" s="1"/>
  <c r="I4919" i="2" s="1"/>
  <c r="I4920" i="2" s="1"/>
  <c r="I4921" i="2" s="1"/>
  <c r="I4922" i="2" s="1"/>
  <c r="I4923" i="2" s="1"/>
  <c r="I4924" i="2" s="1"/>
  <c r="I4925" i="2" s="1"/>
  <c r="I4926" i="2" s="1"/>
  <c r="I4927" i="2" s="1"/>
  <c r="I4928" i="2" s="1"/>
  <c r="I4929" i="2" s="1"/>
  <c r="I4930" i="2" s="1"/>
  <c r="I4931" i="2" s="1"/>
  <c r="I4932" i="2" s="1"/>
  <c r="I4933" i="2" s="1"/>
  <c r="I4937" i="2" s="1"/>
  <c r="I4938" i="2" s="1"/>
  <c r="I4939" i="2" s="1"/>
  <c r="I4940" i="2" s="1"/>
  <c r="I4941" i="2" s="1"/>
  <c r="I4942" i="2" s="1"/>
  <c r="I4943" i="2" s="1"/>
  <c r="I4944" i="2" s="1"/>
  <c r="I4945" i="2" s="1"/>
  <c r="I4946" i="2" s="1"/>
  <c r="I4947" i="2" s="1"/>
  <c r="I4948" i="2" s="1"/>
  <c r="I4949" i="2" s="1"/>
  <c r="I4950" i="2" s="1"/>
  <c r="I4951" i="2" s="1"/>
  <c r="I4952" i="2" s="1"/>
  <c r="I4953" i="2" s="1"/>
  <c r="I4954" i="2" s="1"/>
  <c r="I4955" i="2" s="1"/>
  <c r="I4956" i="2" s="1"/>
  <c r="I4957" i="2" s="1"/>
  <c r="I4958" i="2" s="1"/>
  <c r="I4959" i="2" s="1"/>
  <c r="I4960" i="2" s="1"/>
  <c r="I4961" i="2" s="1"/>
  <c r="I4962" i="2" s="1"/>
  <c r="I4963" i="2" s="1"/>
  <c r="I4964" i="2" s="1"/>
  <c r="I4965" i="2" s="1"/>
  <c r="I4966" i="2" s="1"/>
  <c r="I4967" i="2" s="1"/>
  <c r="I4968" i="2" s="1"/>
  <c r="I4969" i="2" s="1"/>
  <c r="I4970" i="2" s="1"/>
  <c r="I4971" i="2" s="1"/>
  <c r="I4972" i="2" s="1"/>
  <c r="I4973" i="2" s="1"/>
  <c r="I4974" i="2" s="1"/>
  <c r="I4975" i="2" s="1"/>
  <c r="I4976" i="2" s="1"/>
  <c r="I4977" i="2" s="1"/>
  <c r="I4978" i="2" s="1"/>
  <c r="I4979" i="2" s="1"/>
  <c r="I4980" i="2" s="1"/>
  <c r="I4981" i="2" s="1"/>
  <c r="I4982" i="2" s="1"/>
  <c r="I4983" i="2" s="1"/>
  <c r="I4984" i="2" s="1"/>
  <c r="I4985" i="2" s="1"/>
  <c r="I4986" i="2" s="1"/>
  <c r="I4987" i="2" s="1"/>
  <c r="I4988" i="2" s="1"/>
  <c r="I4989" i="2" s="1"/>
  <c r="I4990" i="2" s="1"/>
  <c r="I4991" i="2" s="1"/>
  <c r="I4992" i="2" s="1"/>
  <c r="I4993" i="2" s="1"/>
  <c r="I4994" i="2" s="1"/>
  <c r="I4995" i="2" s="1"/>
  <c r="I4996" i="2" s="1"/>
  <c r="I4997" i="2" s="1"/>
  <c r="I4998" i="2" s="1"/>
  <c r="I4999" i="2" s="1"/>
  <c r="I5000" i="2" s="1"/>
  <c r="I5001" i="2" s="1"/>
  <c r="I5002" i="2" s="1"/>
  <c r="I5003" i="2" s="1"/>
  <c r="I5004" i="2" s="1"/>
  <c r="I5005" i="2" s="1"/>
  <c r="I5006" i="2" s="1"/>
  <c r="I5007" i="2" s="1"/>
  <c r="I5008" i="2" s="1"/>
  <c r="I5009" i="2" s="1"/>
  <c r="I5010" i="2" s="1"/>
  <c r="I5011" i="2" s="1"/>
  <c r="I5012" i="2" s="1"/>
  <c r="I5013" i="2" s="1"/>
  <c r="I5014" i="2" s="1"/>
  <c r="I5015" i="2" s="1"/>
  <c r="I5016" i="2" s="1"/>
  <c r="I5017" i="2" s="1"/>
  <c r="I5018" i="2" s="1"/>
  <c r="I5019" i="2" s="1"/>
  <c r="I5020" i="2" s="1"/>
  <c r="I5021" i="2" s="1"/>
  <c r="I5022" i="2" s="1"/>
  <c r="I5026" i="2" s="1"/>
  <c r="I5027" i="2" s="1"/>
  <c r="I5028" i="2" s="1"/>
  <c r="I5029" i="2" s="1"/>
  <c r="I5030" i="2" s="1"/>
  <c r="I5031" i="2" s="1"/>
  <c r="I5032" i="2" s="1"/>
  <c r="I5033" i="2" s="1"/>
  <c r="I5034" i="2" s="1"/>
  <c r="I5035" i="2" s="1"/>
  <c r="I5036" i="2" s="1"/>
  <c r="I5037" i="2" s="1"/>
  <c r="I5038" i="2" s="1"/>
  <c r="I5039" i="2" s="1"/>
  <c r="I5040" i="2" s="1"/>
  <c r="I5041" i="2" s="1"/>
  <c r="I5042" i="2" s="1"/>
  <c r="I5043" i="2" s="1"/>
  <c r="I5044" i="2" s="1"/>
  <c r="I5045" i="2" s="1"/>
  <c r="I5046" i="2" s="1"/>
  <c r="I5047" i="2" s="1"/>
  <c r="I5048" i="2" s="1"/>
  <c r="I5049" i="2" s="1"/>
  <c r="I5050" i="2" s="1"/>
  <c r="I5051" i="2" s="1"/>
  <c r="I5052" i="2" s="1"/>
  <c r="I5053" i="2" s="1"/>
  <c r="I5054" i="2" s="1"/>
  <c r="I5055" i="2" s="1"/>
  <c r="I5056" i="2" s="1"/>
  <c r="I5057" i="2" s="1"/>
  <c r="I5058" i="2" s="1"/>
  <c r="I5059" i="2" s="1"/>
  <c r="I5060" i="2" s="1"/>
  <c r="I5061" i="2" s="1"/>
  <c r="I5062" i="2" s="1"/>
  <c r="I5063" i="2" s="1"/>
  <c r="I5064" i="2" s="1"/>
  <c r="I5065" i="2" s="1"/>
  <c r="I5066" i="2" s="1"/>
  <c r="I5067" i="2" s="1"/>
  <c r="I5068" i="2" s="1"/>
  <c r="I5069" i="2" s="1"/>
  <c r="I5070" i="2" s="1"/>
  <c r="I5071" i="2" s="1"/>
  <c r="I5072" i="2" s="1"/>
  <c r="I5073" i="2" s="1"/>
  <c r="I5074" i="2" s="1"/>
  <c r="I5075" i="2" s="1"/>
  <c r="I5076" i="2" s="1"/>
  <c r="I5077" i="2" s="1"/>
  <c r="I5078" i="2" s="1"/>
  <c r="I5079" i="2" s="1"/>
  <c r="I5080" i="2" s="1"/>
  <c r="I5081" i="2" s="1"/>
  <c r="I5082" i="2" s="1"/>
  <c r="I5083" i="2" s="1"/>
  <c r="I5084" i="2" s="1"/>
  <c r="I5085" i="2" s="1"/>
  <c r="I5086" i="2" s="1"/>
  <c r="I5087" i="2" s="1"/>
  <c r="I5088" i="2" s="1"/>
  <c r="I5089" i="2" s="1"/>
  <c r="I5090" i="2" s="1"/>
  <c r="I5091" i="2" s="1"/>
  <c r="I5095" i="2" s="1"/>
  <c r="I5096" i="2" s="1"/>
  <c r="I5097" i="2" s="1"/>
  <c r="I5098" i="2" s="1"/>
  <c r="I5099" i="2" s="1"/>
  <c r="I5100" i="2" s="1"/>
  <c r="I5101" i="2" s="1"/>
  <c r="I5102" i="2" s="1"/>
  <c r="I5103" i="2" s="1"/>
  <c r="I5104" i="2" s="1"/>
  <c r="I5105" i="2" s="1"/>
  <c r="I5106" i="2" s="1"/>
  <c r="I5107" i="2" s="1"/>
  <c r="I5108" i="2" s="1"/>
  <c r="I5109" i="2" s="1"/>
  <c r="I5110" i="2" s="1"/>
  <c r="I5111" i="2" s="1"/>
  <c r="I5112" i="2" s="1"/>
  <c r="I5113" i="2" s="1"/>
  <c r="I5114" i="2" s="1"/>
  <c r="I5115" i="2" s="1"/>
  <c r="I5116" i="2" s="1"/>
  <c r="I5117" i="2" s="1"/>
  <c r="I5118" i="2" s="1"/>
  <c r="I5119" i="2" s="1"/>
  <c r="I5120" i="2" s="1"/>
  <c r="I5121" i="2" s="1"/>
  <c r="I5122" i="2" s="1"/>
  <c r="I5123" i="2" s="1"/>
  <c r="I5124" i="2" s="1"/>
  <c r="I5125" i="2" s="1"/>
  <c r="I5126" i="2" s="1"/>
  <c r="I5127" i="2" s="1"/>
  <c r="I5128" i="2" s="1"/>
  <c r="I5129" i="2" s="1"/>
  <c r="I5130" i="2" s="1"/>
  <c r="I5131" i="2" s="1"/>
  <c r="I5132" i="2" s="1"/>
  <c r="I5133" i="2" s="1"/>
  <c r="I5134" i="2" s="1"/>
  <c r="I5135" i="2" s="1"/>
  <c r="I5136" i="2" s="1"/>
  <c r="I5137" i="2" s="1"/>
  <c r="I5138" i="2" s="1"/>
  <c r="I5139" i="2" s="1"/>
  <c r="I5140" i="2" s="1"/>
  <c r="I5141" i="2" s="1"/>
  <c r="I5142" i="2" s="1"/>
  <c r="I5143" i="2" s="1"/>
  <c r="I5144" i="2" s="1"/>
  <c r="I5145" i="2" s="1"/>
  <c r="I5146" i="2" s="1"/>
  <c r="I5147" i="2" s="1"/>
  <c r="I5148" i="2" s="1"/>
  <c r="I5149" i="2" s="1"/>
  <c r="I5150" i="2" s="1"/>
  <c r="I5151" i="2" s="1"/>
  <c r="I5152" i="2" s="1"/>
  <c r="I5153" i="2" s="1"/>
  <c r="I5154" i="2" s="1"/>
  <c r="I5155" i="2" s="1"/>
  <c r="I5156" i="2" s="1"/>
  <c r="I5157" i="2" s="1"/>
  <c r="I5158" i="2" s="1"/>
  <c r="I5159" i="2" s="1"/>
  <c r="I5160" i="2" s="1"/>
  <c r="I5161" i="2" s="1"/>
  <c r="I5162" i="2" s="1"/>
  <c r="I5163" i="2" s="1"/>
  <c r="I5164" i="2" s="1"/>
  <c r="I5165" i="2" s="1"/>
  <c r="I5166" i="2" s="1"/>
  <c r="I5167" i="2" s="1"/>
  <c r="I5168" i="2" s="1"/>
  <c r="I5169" i="2" s="1"/>
  <c r="I5170" i="2" s="1"/>
  <c r="I5171" i="2" s="1"/>
  <c r="I5175" i="2" s="1"/>
  <c r="I5176" i="2" s="1"/>
  <c r="I5177" i="2" s="1"/>
  <c r="I5178" i="2" s="1"/>
  <c r="I5179" i="2" s="1"/>
  <c r="I5180" i="2" s="1"/>
  <c r="I5181" i="2" s="1"/>
  <c r="I5182" i="2" s="1"/>
  <c r="I5183" i="2" s="1"/>
  <c r="I5184" i="2" s="1"/>
  <c r="I5185" i="2" s="1"/>
  <c r="I5186" i="2" s="1"/>
  <c r="I5187" i="2" s="1"/>
  <c r="I5188" i="2" s="1"/>
  <c r="I5189" i="2" s="1"/>
  <c r="I5190" i="2" s="1"/>
  <c r="I5191" i="2" s="1"/>
  <c r="I5192" i="2" s="1"/>
  <c r="I5193" i="2" s="1"/>
  <c r="I5194" i="2" s="1"/>
  <c r="I5195" i="2" s="1"/>
  <c r="I5196" i="2" s="1"/>
  <c r="I5197" i="2" s="1"/>
  <c r="I5198" i="2" s="1"/>
  <c r="I5199" i="2" s="1"/>
  <c r="I5200" i="2" s="1"/>
  <c r="I5201" i="2" s="1"/>
  <c r="I5202" i="2" s="1"/>
  <c r="I5203" i="2" s="1"/>
  <c r="I5204" i="2" s="1"/>
  <c r="I5205" i="2" s="1"/>
  <c r="I5206" i="2" s="1"/>
  <c r="I5207" i="2" s="1"/>
  <c r="I5208" i="2" s="1"/>
  <c r="I5209" i="2" s="1"/>
  <c r="I5210" i="2" s="1"/>
  <c r="I5211" i="2" s="1"/>
  <c r="I5212" i="2" s="1"/>
  <c r="I5213" i="2" s="1"/>
  <c r="I5214" i="2" s="1"/>
  <c r="I5215" i="2" s="1"/>
  <c r="I5216" i="2" s="1"/>
  <c r="I5217" i="2" s="1"/>
  <c r="I5218" i="2" s="1"/>
  <c r="I5219" i="2" s="1"/>
  <c r="I5220" i="2" s="1"/>
  <c r="I5221" i="2" s="1"/>
  <c r="I5222" i="2" l="1"/>
  <c r="I5223" i="2" s="1"/>
  <c r="I5224" i="2" s="1"/>
  <c r="I5225" i="2" s="1"/>
  <c r="I5226" i="2" s="1"/>
  <c r="I5227" i="2" s="1"/>
  <c r="I5228" i="2" s="1"/>
  <c r="I5229" i="2" s="1"/>
  <c r="I5230" i="2" s="1"/>
  <c r="I5231" i="2" s="1"/>
  <c r="I5232" i="2" s="1"/>
  <c r="I5233" i="2" s="1"/>
  <c r="I5234" i="2" s="1"/>
  <c r="I5235" i="2" s="1"/>
  <c r="I5236" i="2" s="1"/>
  <c r="I5237" i="2" s="1"/>
  <c r="I5238" i="2" s="1"/>
  <c r="I5239" i="2" s="1"/>
  <c r="I5240" i="2" s="1"/>
  <c r="I5241" i="2" s="1"/>
  <c r="I5242" i="2" s="1"/>
  <c r="I5243" i="2" s="1"/>
  <c r="I5244" i="2" s="1"/>
  <c r="I5245" i="2" s="1"/>
  <c r="I5246" i="2" s="1"/>
  <c r="I5247" i="2" s="1"/>
  <c r="I5248" i="2" s="1"/>
  <c r="I5249" i="2" s="1"/>
  <c r="I5250" i="2" s="1"/>
  <c r="I5251" i="2" s="1"/>
  <c r="I5252" i="2" s="1"/>
  <c r="I5253" i="2" s="1"/>
  <c r="I5254" i="2" s="1"/>
  <c r="I5255" i="2" s="1"/>
  <c r="I5256" i="2" s="1"/>
  <c r="I5257" i="2" s="1"/>
  <c r="I5258" i="2" s="1"/>
  <c r="I5259" i="2" s="1"/>
  <c r="I5260" i="2" s="1"/>
  <c r="I5261" i="2" s="1"/>
  <c r="I5262" i="2" s="1"/>
  <c r="I5263" i="2" s="1"/>
  <c r="I5264" i="2" s="1"/>
  <c r="I5265" i="2" s="1"/>
  <c r="I5266" i="2" s="1"/>
  <c r="I5267" i="2" s="1"/>
  <c r="I5268" i="2" s="1"/>
  <c r="I5269" i="2" s="1"/>
  <c r="I5270" i="2" s="1"/>
  <c r="I5271" i="2" s="1"/>
  <c r="I5272" i="2" s="1"/>
  <c r="I5273" i="2" s="1"/>
  <c r="I5274" i="2" s="1"/>
  <c r="I5275" i="2" s="1"/>
  <c r="I5276" i="2" s="1"/>
  <c r="I5277" i="2" s="1"/>
  <c r="I5278" i="2" s="1"/>
  <c r="I5279" i="2" s="1"/>
  <c r="I5280" i="2" s="1"/>
  <c r="I5281" i="2" s="1"/>
  <c r="I5282" i="2" s="1"/>
  <c r="I5283" i="2" s="1"/>
  <c r="I5284" i="2" s="1"/>
  <c r="I5285" i="2" s="1"/>
  <c r="I5286" i="2" s="1"/>
  <c r="I5287" i="2" s="1"/>
  <c r="I5288" i="2" s="1"/>
  <c r="I5289" i="2" s="1"/>
  <c r="I5290" i="2" s="1"/>
  <c r="I5291" i="2" s="1"/>
  <c r="I5292" i="2" s="1"/>
  <c r="I5293" i="2" s="1"/>
  <c r="I5294" i="2" s="1"/>
  <c r="I5295" i="2" s="1"/>
  <c r="I5296" i="2" s="1"/>
  <c r="I5297" i="2" s="1"/>
  <c r="I5298" i="2" s="1"/>
  <c r="I5299" i="2" s="1"/>
  <c r="I5300" i="2" s="1"/>
  <c r="I5301" i="2" s="1"/>
  <c r="I5302" i="2" s="1"/>
  <c r="I5303" i="2" s="1"/>
  <c r="I5304" i="2" s="1"/>
  <c r="I5305" i="2" s="1"/>
  <c r="I5306" i="2" s="1"/>
  <c r="I5307" i="2" s="1"/>
  <c r="I5308" i="2" s="1"/>
  <c r="I5309" i="2" s="1"/>
  <c r="I5310" i="2" s="1"/>
  <c r="I5311" i="2" s="1"/>
  <c r="I5312" i="2" s="1"/>
  <c r="I5313" i="2" s="1"/>
  <c r="I5314" i="2" s="1"/>
  <c r="I5315" i="2" s="1"/>
  <c r="I5316" i="2" s="1"/>
  <c r="I5317" i="2" s="1"/>
  <c r="I5318" i="2" s="1"/>
  <c r="I5319" i="2" s="1"/>
  <c r="I5320" i="2" s="1"/>
  <c r="I5321" i="2" s="1"/>
  <c r="I5322" i="2" s="1"/>
  <c r="I5323" i="2" s="1"/>
  <c r="I5324" i="2" s="1"/>
  <c r="I5325" i="2" s="1"/>
  <c r="I5326" i="2" s="1"/>
  <c r="I5327" i="2" s="1"/>
  <c r="I5328" i="2" s="1"/>
  <c r="I5332" i="2" s="1"/>
  <c r="I5333" i="2" s="1"/>
  <c r="I5334" i="2" s="1"/>
  <c r="I5335" i="2" s="1"/>
  <c r="I5336" i="2" s="1"/>
  <c r="I5337" i="2" s="1"/>
  <c r="I5338" i="2" s="1"/>
  <c r="I5339" i="2" s="1"/>
  <c r="I5340" i="2" s="1"/>
  <c r="I5341" i="2" s="1"/>
  <c r="I5342" i="2" s="1"/>
  <c r="I5343" i="2" s="1"/>
  <c r="I5344" i="2" s="1"/>
  <c r="I5345" i="2" l="1"/>
  <c r="I5346" i="2" s="1"/>
  <c r="I5347" i="2" s="1"/>
  <c r="I5352" i="2" s="1"/>
  <c r="I5353" i="2" s="1"/>
  <c r="I5354" i="2" s="1"/>
  <c r="I5355" i="2" s="1"/>
  <c r="I5356" i="2" s="1"/>
  <c r="I5357" i="2" s="1"/>
  <c r="I5358" i="2" s="1"/>
  <c r="I5359" i="2" s="1"/>
  <c r="I5360" i="2" s="1"/>
  <c r="I5361" i="2" s="1"/>
  <c r="I5365" i="2" s="1"/>
  <c r="I5366" i="2" s="1"/>
  <c r="I5367" i="2" s="1"/>
  <c r="I5368" i="2" s="1"/>
  <c r="I5369" i="2" s="1"/>
  <c r="I5370" i="2" s="1"/>
  <c r="I5371" i="2" s="1"/>
  <c r="I5372" i="2" s="1"/>
  <c r="I5373" i="2" s="1"/>
  <c r="I5374" i="2" s="1"/>
  <c r="I5375" i="2" s="1"/>
  <c r="I5376" i="2" s="1"/>
  <c r="I5377" i="2" s="1"/>
  <c r="I5378" i="2" s="1"/>
  <c r="I5379" i="2" s="1"/>
  <c r="I5380" i="2" s="1"/>
  <c r="I5381" i="2" s="1"/>
  <c r="I5385" i="2" s="1"/>
  <c r="I5386" i="2" s="1"/>
  <c r="I5387" i="2" s="1"/>
  <c r="I5388" i="2" s="1"/>
  <c r="I5389" i="2" s="1"/>
  <c r="I5390" i="2" s="1"/>
  <c r="I5391" i="2" s="1"/>
  <c r="I5392" i="2" s="1"/>
  <c r="I5393" i="2" s="1"/>
  <c r="I5394" i="2" s="1"/>
  <c r="I5395" i="2" s="1"/>
  <c r="I5396" i="2" s="1"/>
  <c r="I5397" i="2" s="1"/>
  <c r="I5398" i="2" s="1"/>
  <c r="I5399" i="2" s="1"/>
  <c r="I5400" i="2" s="1"/>
  <c r="I5401" i="2" s="1"/>
  <c r="I5402" i="2" s="1"/>
  <c r="I5403" i="2" s="1"/>
  <c r="I5404" i="2" s="1"/>
  <c r="I5405" i="2" s="1"/>
  <c r="I5406" i="2" s="1"/>
  <c r="I5407" i="2" s="1"/>
</calcChain>
</file>

<file path=xl/sharedStrings.xml><?xml version="1.0" encoding="utf-8"?>
<sst xmlns="http://schemas.openxmlformats.org/spreadsheetml/2006/main" count="14504" uniqueCount="4349">
  <si>
    <t>Titulo de la Cuenta</t>
  </si>
  <si>
    <t>Sub- Total</t>
  </si>
  <si>
    <t>Otros Ingresos</t>
  </si>
  <si>
    <t>Total Ingresos</t>
  </si>
  <si>
    <t>Balance Disponible Anterior</t>
  </si>
  <si>
    <t>Disponibilidad a la Fecha</t>
  </si>
  <si>
    <t>Cta. No.</t>
  </si>
  <si>
    <t>01-00</t>
  </si>
  <si>
    <t>Servicios Personales</t>
  </si>
  <si>
    <t>Sueldo personal Nomina</t>
  </si>
  <si>
    <t>Honorarios Profesionales</t>
  </si>
  <si>
    <t>02-00</t>
  </si>
  <si>
    <t>Servicios No Personales</t>
  </si>
  <si>
    <t>Electricidad</t>
  </si>
  <si>
    <t>Agua</t>
  </si>
  <si>
    <t>Publicidad</t>
  </si>
  <si>
    <t>Comisión y Gastos Bancarios</t>
  </si>
  <si>
    <t>Otros Servicios No Personales</t>
  </si>
  <si>
    <t>03-00</t>
  </si>
  <si>
    <t>Materiales y Suministro</t>
  </si>
  <si>
    <t>Alimentos y Bebidas</t>
  </si>
  <si>
    <t>Útiles Diversos</t>
  </si>
  <si>
    <t>04-00</t>
  </si>
  <si>
    <t>Transferencias Corrientes</t>
  </si>
  <si>
    <t>Ayudas y Donaciones</t>
  </si>
  <si>
    <t>Premios Literarios, Dep. y Artísticos</t>
  </si>
  <si>
    <t>Total General RD$</t>
  </si>
  <si>
    <t>(-) Total de Egresos</t>
  </si>
  <si>
    <t>Resultado del Periodo</t>
  </si>
  <si>
    <t>(+ -) Balance Anterior</t>
  </si>
  <si>
    <t>Disponible a la Fecha</t>
  </si>
  <si>
    <t>(En RD$)</t>
  </si>
  <si>
    <t>codif</t>
  </si>
  <si>
    <t>REF. NO.</t>
  </si>
  <si>
    <t>FECHA</t>
  </si>
  <si>
    <t xml:space="preserve">DETALLE </t>
  </si>
  <si>
    <t>BENEFICIARIO</t>
  </si>
  <si>
    <t>ENTRADA</t>
  </si>
  <si>
    <t>SALIDA</t>
  </si>
  <si>
    <t>BALANCE</t>
  </si>
  <si>
    <t>BALANCE INICIAL</t>
  </si>
  <si>
    <t>DEPOSITO</t>
  </si>
  <si>
    <t>GOBERNACION</t>
  </si>
  <si>
    <t>NULO</t>
  </si>
  <si>
    <t>SUELDO MES SEPTIEMBRE</t>
  </si>
  <si>
    <t>YOCASTA ANTIGUA</t>
  </si>
  <si>
    <t>ANASTACIO PIÑEIRO</t>
  </si>
  <si>
    <t>RAMONA E. REYES OZORIO</t>
  </si>
  <si>
    <t>MARIA SANTOS AQUINO</t>
  </si>
  <si>
    <t>FRANCISCO SORIANO</t>
  </si>
  <si>
    <t>SANTA ROSA BIDO</t>
  </si>
  <si>
    <t>RUBEN DARIO FABIAN</t>
  </si>
  <si>
    <t>JESUS MARIA VENTURA</t>
  </si>
  <si>
    <t>LUPO EDRA BENITEZ</t>
  </si>
  <si>
    <t>NINOSKA SANCHEZ ALC.</t>
  </si>
  <si>
    <t>MIGUEL ANGEL CORONADO</t>
  </si>
  <si>
    <t>ENFRE ANTONIO REYES</t>
  </si>
  <si>
    <t>EDY ALBERTO BAUTISTA</t>
  </si>
  <si>
    <t>JOSE AGUSTIN CONTRERAS</t>
  </si>
  <si>
    <t>GASTOS ANALISIS CLINICO</t>
  </si>
  <si>
    <t>LORENZA CARRERA</t>
  </si>
  <si>
    <t xml:space="preserve">REEBOLSO </t>
  </si>
  <si>
    <t xml:space="preserve">AYUDA ECONOMICA </t>
  </si>
  <si>
    <t xml:space="preserve">VICTORIA ALEXANDRA VARGAS </t>
  </si>
  <si>
    <t xml:space="preserve">NULO </t>
  </si>
  <si>
    <t xml:space="preserve">PAGOS DE COMBUSTIBLES </t>
  </si>
  <si>
    <t xml:space="preserve">DANTE TEJEDA </t>
  </si>
  <si>
    <t xml:space="preserve">PAGO DE DIETA </t>
  </si>
  <si>
    <t xml:space="preserve">ENFRE ANTONIO REYES </t>
  </si>
  <si>
    <t>ANDREA CAYETANO</t>
  </si>
  <si>
    <t xml:space="preserve">CARLOS PEREZ </t>
  </si>
  <si>
    <t xml:space="preserve">COMPRA DE UNA COMPUTADORA </t>
  </si>
  <si>
    <t xml:space="preserve">TOMAS ALVARES CARBONEL </t>
  </si>
  <si>
    <t xml:space="preserve">REPARACION DE CAMIONETA </t>
  </si>
  <si>
    <t xml:space="preserve">RAMON BELLO DE LA CRUZ </t>
  </si>
  <si>
    <t xml:space="preserve">REPARACION DE LA JEEPETA </t>
  </si>
  <si>
    <t xml:space="preserve">JUAN SIMEON TIBURCIO </t>
  </si>
  <si>
    <t xml:space="preserve">TRASMICION DE JEEPETA </t>
  </si>
  <si>
    <t xml:space="preserve">JOHNSY HERNANDEZ </t>
  </si>
  <si>
    <t xml:space="preserve">MARIA ALCANTARA </t>
  </si>
  <si>
    <t xml:space="preserve">GERMAN HERRERA ALMANZAR </t>
  </si>
  <si>
    <t xml:space="preserve">PAGO DE INTERNET </t>
  </si>
  <si>
    <t>DANILO SANTANA</t>
  </si>
  <si>
    <t>BALBINO MORENO</t>
  </si>
  <si>
    <t>INGRIS MARGARITA SOSA</t>
  </si>
  <si>
    <t>PAGO UN ATAUD</t>
  </si>
  <si>
    <t>RAFAEL ANTONIO GUZMAN</t>
  </si>
  <si>
    <t>PAGO ALIMENTOS Y HOSPEDAJE</t>
  </si>
  <si>
    <t>RESTAURANT EL TORO</t>
  </si>
  <si>
    <t>AYUDA PARA REPARACION VEHICULO</t>
  </si>
  <si>
    <t>CARLOS RAFAEL REYES</t>
  </si>
  <si>
    <t>Total de Ingresos</t>
  </si>
  <si>
    <r>
      <t>Gobernación Provincial de</t>
    </r>
    <r>
      <rPr>
        <b/>
        <sz val="20"/>
        <color theme="1"/>
        <rFont val="Times New Roman"/>
        <family val="1"/>
      </rPr>
      <t>Monte Plata</t>
    </r>
  </si>
  <si>
    <t xml:space="preserve">                                (En RD$)</t>
  </si>
  <si>
    <t>Balance anterior al</t>
  </si>
  <si>
    <t>RD$</t>
  </si>
  <si>
    <t>ROSA WALQUIRIS VALERA</t>
  </si>
  <si>
    <t>ARREGLO FLORAL MADRE JULIAN</t>
  </si>
  <si>
    <t>MONTO</t>
  </si>
  <si>
    <t>TOTAL</t>
  </si>
  <si>
    <t>__________________________________</t>
  </si>
  <si>
    <t xml:space="preserve">BERLIN EDUARDO MEJIA LEOCADIO </t>
  </si>
  <si>
    <t xml:space="preserve">PAGO DE SERVICIO PRESTADO </t>
  </si>
  <si>
    <t xml:space="preserve">MANTENIMIENTO DE VEHICULO </t>
  </si>
  <si>
    <t xml:space="preserve">JUAN DE JESUS </t>
  </si>
  <si>
    <t xml:space="preserve">COMPRA DE UTENCILIOS </t>
  </si>
  <si>
    <t xml:space="preserve">CONSULTAS MEDICAS </t>
  </si>
  <si>
    <t xml:space="preserve">MATEO ROSARIO </t>
  </si>
  <si>
    <t xml:space="preserve">COMPRA DE BATERIAS </t>
  </si>
  <si>
    <t xml:space="preserve">SANTOS ABREU </t>
  </si>
  <si>
    <t xml:space="preserve">REEMBOLSO DE FACTURAS </t>
  </si>
  <si>
    <t xml:space="preserve">PAGO DE GASOLINA </t>
  </si>
  <si>
    <t xml:space="preserve">PAGO DE MEDICAMNTOS </t>
  </si>
  <si>
    <t xml:space="preserve">FARMACIA NUEVA </t>
  </si>
  <si>
    <t xml:space="preserve">PAGO DE TERMO </t>
  </si>
  <si>
    <t xml:space="preserve">PAGO A DEUDA </t>
  </si>
  <si>
    <t xml:space="preserve">BOHIO BOLERO RESTAURAN </t>
  </si>
  <si>
    <t xml:space="preserve">PAGO DE ARRECLO FLORAR </t>
  </si>
  <si>
    <t>HERMINIA GENAO</t>
  </si>
  <si>
    <t xml:space="preserve">CRUSITO DE LOS SANTOS </t>
  </si>
  <si>
    <t xml:space="preserve">AMBROCIA RAMONA ABAD </t>
  </si>
  <si>
    <t xml:space="preserve">RADAMES DE LA CRUZ DIAZ </t>
  </si>
  <si>
    <t xml:space="preserve">PAGO DE FACTURAS </t>
  </si>
  <si>
    <t xml:space="preserve">REPARACION DE LA YEPETA </t>
  </si>
  <si>
    <t xml:space="preserve">ROBERTO MARTINEZ </t>
  </si>
  <si>
    <t xml:space="preserve">REPOCICION DE FACTURA </t>
  </si>
  <si>
    <t xml:space="preserve">DALIA LUREANO </t>
  </si>
  <si>
    <t xml:space="preserve">SER. PRESTADO MES OCTUBRE </t>
  </si>
  <si>
    <t xml:space="preserve">DELIA MARGARITA CARRERA </t>
  </si>
  <si>
    <t xml:space="preserve"> LUPO EDRA BENITEZ </t>
  </si>
  <si>
    <t xml:space="preserve">GLORIA BRITO </t>
  </si>
  <si>
    <t xml:space="preserve">GERALDO ACOSTA </t>
  </si>
  <si>
    <t xml:space="preserve">SERVICIOS PRESTADOS </t>
  </si>
  <si>
    <t>AVANCE CONSTRUCCION BACK STOP</t>
  </si>
  <si>
    <t>MIGUEL CONTRERAS BERROA</t>
  </si>
  <si>
    <t>AMADO RODRIGUEZ</t>
  </si>
  <si>
    <t>CRESENCIO MARTE</t>
  </si>
  <si>
    <t xml:space="preserve">EDWARD ABREU </t>
  </si>
  <si>
    <t>ENFRE REYES</t>
  </si>
  <si>
    <t>VALOR</t>
  </si>
  <si>
    <t>Combustibles y Lubricantes</t>
  </si>
  <si>
    <t>Repuestos y reparaciones</t>
  </si>
  <si>
    <t>PAGO SERVICIOS PRESTADOS</t>
  </si>
  <si>
    <t>NOTAS DE DEBITOS</t>
  </si>
  <si>
    <t>Ver Rel</t>
  </si>
  <si>
    <t>ESTHER GOMEZ</t>
  </si>
  <si>
    <t>DEPOSITOS</t>
  </si>
  <si>
    <t xml:space="preserve">DAVID FELIZ VARGAS </t>
  </si>
  <si>
    <t xml:space="preserve">DEPOSITO </t>
  </si>
  <si>
    <t>DEPOCITO</t>
  </si>
  <si>
    <t xml:space="preserve">FRANCISCO SORIANO </t>
  </si>
  <si>
    <t xml:space="preserve">EDY ALBERTO BAUTISTA </t>
  </si>
  <si>
    <t>PAGO COMBUSTIBLE</t>
  </si>
  <si>
    <t>DANTE TEJEDA</t>
  </si>
  <si>
    <t>JULIO DE LA CRUZ</t>
  </si>
  <si>
    <t>AYUDA PARA GASTOS MEDICOS</t>
  </si>
  <si>
    <t xml:space="preserve">DANIEL ACEVEDO FABIAN </t>
  </si>
  <si>
    <t xml:space="preserve">AYUDA PARA GASTOS MEDICOS </t>
  </si>
  <si>
    <t>C</t>
  </si>
  <si>
    <t xml:space="preserve">FRANCISCO HEREDIA </t>
  </si>
  <si>
    <t>Reposicion de fondos(Varios)</t>
  </si>
  <si>
    <t xml:space="preserve">Actividades y Eventos </t>
  </si>
  <si>
    <t xml:space="preserve">Alquileres </t>
  </si>
  <si>
    <t xml:space="preserve">GUADALUPE FABIAN </t>
  </si>
  <si>
    <t>AYUDA ECONOMICA PARA GASTOS MEDICOS</t>
  </si>
  <si>
    <t>c</t>
  </si>
  <si>
    <t xml:space="preserve"> </t>
  </si>
  <si>
    <t>AYUDA UNIVERCITARIA</t>
  </si>
  <si>
    <t>ORANGE DOMINICANA</t>
  </si>
  <si>
    <t xml:space="preserve">ESTHER ELVIRA GOMEZ </t>
  </si>
  <si>
    <t xml:space="preserve">YOENNY SANTANA </t>
  </si>
  <si>
    <t>PAGO DE TELEFONO</t>
  </si>
  <si>
    <t xml:space="preserve">Mantemiento de Edifico </t>
  </si>
  <si>
    <t xml:space="preserve">GABRIEL CONTRERAS </t>
  </si>
  <si>
    <t xml:space="preserve">AYUDA ECONOMICA PARA GASTOS MEDICOS </t>
  </si>
  <si>
    <t xml:space="preserve">FAUSTO GAUTREAUX </t>
  </si>
  <si>
    <t xml:space="preserve">NATIVIDAD PEÑA </t>
  </si>
  <si>
    <t>TECNODISA</t>
  </si>
  <si>
    <t>EDEESTE</t>
  </si>
  <si>
    <t>FAUSTINO FERREIRA</t>
  </si>
  <si>
    <t xml:space="preserve">REPOSICION </t>
  </si>
  <si>
    <t xml:space="preserve">TECNODISA </t>
  </si>
  <si>
    <t xml:space="preserve">PAGO POR SERVICIOS PRESTADOS </t>
  </si>
  <si>
    <t>AYUDA ESTUDIANTIL</t>
  </si>
  <si>
    <t>JUAN ANGEL LAUREANO TORRES</t>
  </si>
  <si>
    <t xml:space="preserve">ELADIO BRITO </t>
  </si>
  <si>
    <t>CARLOS PEREZ</t>
  </si>
  <si>
    <t>AYUDA ECONOMICA</t>
  </si>
  <si>
    <t xml:space="preserve">EDEESTE </t>
  </si>
  <si>
    <t>ESTHER ELVIRA GOMEZ</t>
  </si>
  <si>
    <t>*</t>
  </si>
  <si>
    <t>Gastos en Reparacion de Viviendas</t>
  </si>
  <si>
    <t>PAGO DE COMBUSTIBLE</t>
  </si>
  <si>
    <t>Compra de Equipos para Oficina</t>
  </si>
  <si>
    <t>CECILIO YGNACIO BERROA RECIO</t>
  </si>
  <si>
    <t>DELIA MARGARITA CARRERAS</t>
  </si>
  <si>
    <t xml:space="preserve">PAGO DE LUZ OFICINA YAMASA </t>
  </si>
  <si>
    <t>AYUDA PARA GASTOS UNIVERSITARIOS</t>
  </si>
  <si>
    <t>SEVERINO DE JESUS DE LOS SANTOS</t>
  </si>
  <si>
    <t>FUNDACION JUVENTUD 2000</t>
  </si>
  <si>
    <t>AYUDA UNIVERSITARIA</t>
  </si>
  <si>
    <t xml:space="preserve">ECOLASTICO EUSEBIO ACOSTA </t>
  </si>
  <si>
    <t xml:space="preserve">LEONARDA ACEVEDO HEREDIA </t>
  </si>
  <si>
    <t>PAGO DE FLOTAS DE USO DE LA GOBERNACION</t>
  </si>
  <si>
    <t>PAGO A SUPER MERCADO CON RELACION A ORDEN DE SERVICIO</t>
  </si>
  <si>
    <t>ALBERTO JOSE HERNANDEZ</t>
  </si>
  <si>
    <t xml:space="preserve">PAGO SERVICIOS PRESTADOS </t>
  </si>
  <si>
    <t xml:space="preserve">AYUDA ECONOMICA A PERSONA DE ESACOS RECURSOS </t>
  </si>
  <si>
    <t xml:space="preserve">JESUS MARIA MANZUETA </t>
  </si>
  <si>
    <t>PI</t>
  </si>
  <si>
    <t>P2</t>
  </si>
  <si>
    <t>P3</t>
  </si>
  <si>
    <t>P4</t>
  </si>
  <si>
    <t>P5</t>
  </si>
  <si>
    <t>TOTALES</t>
  </si>
  <si>
    <t>MAXIMO R. CHECO</t>
  </si>
  <si>
    <t xml:space="preserve">NIEVE OLMOS MORENO </t>
  </si>
  <si>
    <t>ELEUTERIO CARRERAS</t>
  </si>
  <si>
    <t xml:space="preserve">APORTE A TORNEO DE SOFBALL PARA COMPRA DE UNIFORMES </t>
  </si>
  <si>
    <t xml:space="preserve">REINA ROSARIO PICHARDO </t>
  </si>
  <si>
    <t xml:space="preserve">EDY DIAZ </t>
  </si>
  <si>
    <t xml:space="preserve">PAGO A RESPUESTO CON RELACION A ORDEN DE SERVICIOS </t>
  </si>
  <si>
    <t xml:space="preserve">ELEUTERIO SANTANA </t>
  </si>
  <si>
    <t xml:space="preserve">MARIELYS MUÑOZ DE LA CRUZ </t>
  </si>
  <si>
    <t>PAGO DE ORDEN DE SERVICIO SEGÚN FACTURAS</t>
  </si>
  <si>
    <t>SIMON BOLIVAR FERNANDEZ.</t>
  </si>
  <si>
    <t>APORTE ECONOMICA PARA LA PARTICIPACION DE COMPARSA DE SABANA GRANDE DE BOYA.</t>
  </si>
  <si>
    <t xml:space="preserve">AYUDA PARA GASTOS UNIVERCITARIOS </t>
  </si>
  <si>
    <t>GUADALUPE DE LOS SANTOS</t>
  </si>
  <si>
    <t xml:space="preserve">AYUDA ECONOMIA A PERSONA DE ESCASOS RECURSOS </t>
  </si>
  <si>
    <t>GABRIEL CONTRERAS</t>
  </si>
  <si>
    <t xml:space="preserve">APORTE CELEBRACION 78 ANIVERSARIO POLICIA NACIONAL </t>
  </si>
  <si>
    <t xml:space="preserve">MANUEL ANTONIO PACHECO NUÑEZ </t>
  </si>
  <si>
    <t>PAGO DE TELECABLE OFICINA DE YAMASA POR 10 MESES</t>
  </si>
  <si>
    <t>ELPIDIO MARTE</t>
  </si>
  <si>
    <t xml:space="preserve">SEVERIANO TORRES </t>
  </si>
  <si>
    <t>APORTE A COMUNIDAD PARA LA COMPRA DE BOMBA SUMERGIBLE</t>
  </si>
  <si>
    <t>GILBERTO ACOSTA</t>
  </si>
  <si>
    <t xml:space="preserve">DONADION DE DOS BATERIA A DESTACAMENTO POLICIAL DE GONZALO </t>
  </si>
  <si>
    <t>SIMONA DE LA CRUZ MANZUETA</t>
  </si>
  <si>
    <t>AYUDA ECONOMICA EN RECETAS SEGÚN FACTURAS</t>
  </si>
  <si>
    <t>RAMONITA MENDOZA</t>
  </si>
  <si>
    <t xml:space="preserve">ANDY ARIAS VASQUEZ </t>
  </si>
  <si>
    <t xml:space="preserve">APORTE PARA TRANSPORTE DE COMPARSA DE YAMASA A SANTO DOMINGO </t>
  </si>
  <si>
    <t xml:space="preserve">PAGO A FERRETERIA DE MATERIALES ORDEN DE SERVICIO </t>
  </si>
  <si>
    <t>LUISANA TAVERAS ZAPATA</t>
  </si>
  <si>
    <t xml:space="preserve">APORTE ECONONICO A COMPARZA DE CARNAVAL DE BAYAGUANA </t>
  </si>
  <si>
    <t xml:space="preserve">ELSA TOLENTINO </t>
  </si>
  <si>
    <t>AYUDA ECOMICA PARA CONSTRUCCION DE UNA HABITACION SEGÚN SOLICITUD ANEXA</t>
  </si>
  <si>
    <t xml:space="preserve">DARIANA SEVERINO AQUINO </t>
  </si>
  <si>
    <t xml:space="preserve">APORTE A COMPARSA PARA LA CONFECCION DE TRAJES </t>
  </si>
  <si>
    <t xml:space="preserve">PAGO A SUPER MERCADO CON RELACION A ORDEN DE SERVICIO DE MONTE PLATA </t>
  </si>
  <si>
    <t xml:space="preserve">YULISA MEJIA </t>
  </si>
  <si>
    <t xml:space="preserve">APORTE A CELEBRACION DIA DEL PERIODISTA </t>
  </si>
  <si>
    <t xml:space="preserve">JUAN CRUZ </t>
  </si>
  <si>
    <t xml:space="preserve">APORTE TORNEO DE SOFBALL CHATA </t>
  </si>
  <si>
    <t xml:space="preserve">JUAN ISIDRO LEOCADIO </t>
  </si>
  <si>
    <t xml:space="preserve">AYUDA PARA REALIZARCE IMPLANTE DE VALVULA </t>
  </si>
  <si>
    <t xml:space="preserve">PAGO A FARMACIA CON REACION A ORDEN DE SERVICIO </t>
  </si>
  <si>
    <t xml:space="preserve">PAGO DE ATAULES  A PERSONAS DE ESCASOS RECURSOS </t>
  </si>
  <si>
    <t xml:space="preserve">ESTEBANIA UREÑA MANZUETA </t>
  </si>
  <si>
    <t>Deudas gestiones anteriorios</t>
  </si>
  <si>
    <t xml:space="preserve">FAUSTO H. MORENO GUERRERO </t>
  </si>
  <si>
    <t>CK NO.</t>
  </si>
  <si>
    <t>CONCEPTO</t>
  </si>
  <si>
    <t>Relacion de Cheques para Interior y Policia</t>
  </si>
  <si>
    <t>Correspondientes al mes de Marzo de 2014</t>
  </si>
  <si>
    <t>Correspondientes al mes de Abril de 2014</t>
  </si>
  <si>
    <t>.</t>
  </si>
  <si>
    <t>Subvención Ordinaria Int y Policia</t>
  </si>
  <si>
    <t>Subv. Extraordinaria Presidencia</t>
  </si>
  <si>
    <t>Teléfono, cable e internet</t>
  </si>
  <si>
    <t>Subvención Combustible Int. y Policia</t>
  </si>
  <si>
    <t>CECILIO IGNACIO BERROA RECIO</t>
  </si>
  <si>
    <t>JOSE FRANCISCO HERNANDEZ</t>
  </si>
  <si>
    <t xml:space="preserve">AYUDA ECONOMICA PARA GASTOS UNIVERSITARIOS </t>
  </si>
  <si>
    <t xml:space="preserve">Cuadre del Libro </t>
  </si>
  <si>
    <t>NOTAS DE DEBITO Y CREDITO DEL MES</t>
  </si>
  <si>
    <t>DANIEL ACEVEDO FABIAN</t>
  </si>
  <si>
    <t>NEWTON OMAR PEÑA</t>
  </si>
  <si>
    <t>P6</t>
  </si>
  <si>
    <t>ISABEL VOIGT</t>
  </si>
  <si>
    <t xml:space="preserve">APORTE ECONOMICO </t>
  </si>
  <si>
    <t>PAGO SERVICIO PRESTADOS</t>
  </si>
  <si>
    <t>JUANA TORRES</t>
  </si>
  <si>
    <t>P7</t>
  </si>
  <si>
    <t xml:space="preserve">PAGO SERVICIOS PRESTADOS  </t>
  </si>
  <si>
    <t>AYUDA PARA GASTOS FUNEBRES</t>
  </si>
  <si>
    <t>RENE YSIDRO FABIAN HERRERA</t>
  </si>
  <si>
    <t>AYUDA ECONOMICA PARA REPARACION DE VIVIENDA</t>
  </si>
  <si>
    <t>Correspondientes al mes de Marzo  de 2015</t>
  </si>
  <si>
    <t>LIDIA PEGUERO</t>
  </si>
  <si>
    <t>RENE YSIDRO FABIAN</t>
  </si>
  <si>
    <t>RAFELINA HENRIQUEZ LEYBA</t>
  </si>
  <si>
    <t>VICTOR CASTILLO RAFAEL</t>
  </si>
  <si>
    <t>Materiales de oficina</t>
  </si>
  <si>
    <t>WILFREDO REYNOSO</t>
  </si>
  <si>
    <t>FELIPE BRITO</t>
  </si>
  <si>
    <t xml:space="preserve">  </t>
  </si>
  <si>
    <t>IMPRESOS MONTE PLATA</t>
  </si>
  <si>
    <t>FUNERARIA TIEMPO DE PAZ SRL</t>
  </si>
  <si>
    <t>AYUDA GASTOS UNIVERSITARIOS</t>
  </si>
  <si>
    <t>ANASTACIO PIÑEYRO</t>
  </si>
  <si>
    <t>GLORIA FIGUEROA</t>
  </si>
  <si>
    <t>RAMONA ESPERANZA REYES</t>
  </si>
  <si>
    <t>NILSON MIGUEL ANTIGUA AQUINO</t>
  </si>
  <si>
    <t>PAGO SERVICIO INTERNET</t>
  </si>
  <si>
    <t>LUIS EDUARDO DE JESUS</t>
  </si>
  <si>
    <t>PAGO TRABAJOS REALIZADOS</t>
  </si>
  <si>
    <t>JOSE YOBANNY MEZQUITA</t>
  </si>
  <si>
    <t>PAGO SERVICIO TRANSPORTE</t>
  </si>
  <si>
    <t>PAGO MATERIALES DE CONSTRUCCION</t>
  </si>
  <si>
    <t>JONATHAN BATISTA LOPEZ</t>
  </si>
  <si>
    <t>AYUDA GASTOS MEDICOS</t>
  </si>
  <si>
    <t xml:space="preserve">Impresos </t>
  </si>
  <si>
    <t>MIGUEL ANGEL BRITO REYES</t>
  </si>
  <si>
    <t>PAGO INTERNET GOBERNACION</t>
  </si>
  <si>
    <t>PAGO REPOSICION FONDOS VARIOS</t>
  </si>
  <si>
    <t>PAGO VARIOS ALMUERZOS</t>
  </si>
  <si>
    <t>DAVID EUSEBIO DE LOS SANTOS</t>
  </si>
  <si>
    <t>PEDRO ANTONIO SANTANA</t>
  </si>
  <si>
    <t>AJUSTE MES ANTERIOR</t>
  </si>
  <si>
    <t>Obras comunitarias(Caminos Vec.)</t>
  </si>
  <si>
    <t>PAGO REPOSICION GASTOS VARIOS</t>
  </si>
  <si>
    <t>DEPSITO</t>
  </si>
  <si>
    <t>AYUDA ECONOMICA PARA GASTOS UNIVERSITARIOS</t>
  </si>
  <si>
    <t>MIGUELINA REYES SORIANO</t>
  </si>
  <si>
    <t>DIOGENES DAVID SANTANA</t>
  </si>
  <si>
    <t>PAGO COMPRA ARTICULOS COMESTIBLES</t>
  </si>
  <si>
    <t>PAGO SERVICIO PRESTADO</t>
  </si>
  <si>
    <t>AYUDA ECONOMICA PERSONA ESCASOS RECURSOS</t>
  </si>
  <si>
    <t>REPOSICION FONDOS VARIOS</t>
  </si>
  <si>
    <t>PAGO GASTOS VARIOS</t>
  </si>
  <si>
    <t>FARMACIA PADRE MARTIN</t>
  </si>
  <si>
    <t>PAGO IMPUESTO IR-17</t>
  </si>
  <si>
    <t>PAGO IMPUESTO 1R-17</t>
  </si>
  <si>
    <t>COLECTOR DE IMPUESTOS INTERNOS</t>
  </si>
  <si>
    <t>TERESA RODRIGUEZ</t>
  </si>
  <si>
    <t>VICTOR DE CAMPS</t>
  </si>
  <si>
    <t>AUTO REPUESTO PANTERA</t>
  </si>
  <si>
    <t>FRANCISCA DE LOS SANTOS</t>
  </si>
  <si>
    <t>PAGO VARIOS ARTICULOS COMESTIBLES</t>
  </si>
  <si>
    <t>JOSE DEL CARMEN LEYBA CLETO</t>
  </si>
  <si>
    <t>ALBERTO MARTINEZ REYES</t>
  </si>
  <si>
    <t>JULIO STARKY DE LA CRUZ</t>
  </si>
  <si>
    <t>FERMIN ROSARIO</t>
  </si>
  <si>
    <t>PAGO TRABAJO REALIZADOS</t>
  </si>
  <si>
    <t>JONATHAN BATISTA LÓPEZ</t>
  </si>
  <si>
    <t>FRANCISCO SORIANO VALENCIA</t>
  </si>
  <si>
    <t>MIGUEL ANGEL LIRIA</t>
  </si>
  <si>
    <t>DUARTE AMADO FIGUEROA</t>
  </si>
  <si>
    <t>KENNSWERT MERCEDES AQUINO</t>
  </si>
  <si>
    <t>PAGO ENERGIA ELECTRICA</t>
  </si>
  <si>
    <t>PAGO ARTICULOS FERRETEROS</t>
  </si>
  <si>
    <t>REPOSICION CAJA CHICA</t>
  </si>
  <si>
    <t>PAGO COMPRA VARIOS ALMUERZOS</t>
  </si>
  <si>
    <t>NOTAS DEBITOS MES ANTERIOR</t>
  </si>
  <si>
    <t>FELIX SEVERINO QUEZADA</t>
  </si>
  <si>
    <t>FRANKLIN MORENO POLANCO</t>
  </si>
  <si>
    <t>BERNARDO BATISTA</t>
  </si>
  <si>
    <t>WINDER FEBRENNY BELLO</t>
  </si>
  <si>
    <t>WANYER SAMEL REYNOSO</t>
  </si>
  <si>
    <t>CARMEN MOTA</t>
  </si>
  <si>
    <t>PAGO TELEFONO OFICINA</t>
  </si>
  <si>
    <t>PEDRO SANTANA</t>
  </si>
  <si>
    <t>CONFESOR MARTE MIESES</t>
  </si>
  <si>
    <t>PAGO COMBUSTIBLES Y LUBRICANTES</t>
  </si>
  <si>
    <t>PRIMITIVO CASTRO</t>
  </si>
  <si>
    <t>PAGO COMBUSTIBLE Y LUBRICANTES</t>
  </si>
  <si>
    <t>JUAN PABLO SORIANO</t>
  </si>
  <si>
    <t>RAFAEL ANTONIO PEGUERO</t>
  </si>
  <si>
    <t>JESUS NATANAEL SABINO PAULINO</t>
  </si>
  <si>
    <t>GRECIA DE LA CRUZ</t>
  </si>
  <si>
    <t>JUAN YSIDRO REYNOSO QUEZADA</t>
  </si>
  <si>
    <t>MOICES MERCEDES DE LOS SANTOS</t>
  </si>
  <si>
    <t>PAGO COMPRA COMBUSTIBLES Y LUBRICANTES</t>
  </si>
  <si>
    <t>PAGO COMPRA ELECTRODOMESTICOS DONADOS</t>
  </si>
  <si>
    <t>SEVERIANO BAUTISTA</t>
  </si>
  <si>
    <t>JOSE DEL CARMEN LEYBA</t>
  </si>
  <si>
    <t>FARMACIA DIOGENES MORALES</t>
  </si>
  <si>
    <t>ZUNILDA CHALAS DE LOS SANTOS</t>
  </si>
  <si>
    <t>AYUDA ESTUDIANTIL PERSONA ESCASOS RECURSOS</t>
  </si>
  <si>
    <t>CECILIO YGNACIO BERROA</t>
  </si>
  <si>
    <t>AGUSTIN DE JESUS SANTANA</t>
  </si>
  <si>
    <t>PAGO SERVICIOS PRESTADO</t>
  </si>
  <si>
    <t>JUAN YSIDRO REYNOSO</t>
  </si>
  <si>
    <t>CADENA REGIONAL DE NEGOCIOS SUPER PEREZ</t>
  </si>
  <si>
    <t>WILSON VARGASVILA HERRERA SANTANA</t>
  </si>
  <si>
    <t>PAGO COMPRA ARTICULOS VARIOS</t>
  </si>
  <si>
    <t>JOHAN LUIS PEGUERO CABRAL</t>
  </si>
  <si>
    <t>YOHAN ALBERTO DE JESUS ABAD</t>
  </si>
  <si>
    <t>JUAN CRUZ</t>
  </si>
  <si>
    <t>APORTE ECONOMICO</t>
  </si>
  <si>
    <t>PEDRO LEYBA</t>
  </si>
  <si>
    <t>FLORENCIO MOTA PASCUAL</t>
  </si>
  <si>
    <t>JOSE YOBANNY MEZQUITA RIVERA</t>
  </si>
  <si>
    <t>PAGO SERVICIO SPRESTADOS</t>
  </si>
  <si>
    <t>YSABEL YDALIA REYES DE LOS SANTOS</t>
  </si>
  <si>
    <t>TEODORO FRIAS ROSARIO</t>
  </si>
  <si>
    <t>TEOFILO DEL ROSARIO</t>
  </si>
  <si>
    <t>PAGO SERVICIO ENERGIA ELECTRICA</t>
  </si>
  <si>
    <t>JUAN RAMON DE JESUS</t>
  </si>
  <si>
    <t>NELSON AQUINO AYBAR</t>
  </si>
  <si>
    <t>TEOFILO DEL ROSARIO ROSARIO</t>
  </si>
  <si>
    <t>HUMBERTO DEL ROSARIO RAMIREZ</t>
  </si>
  <si>
    <t>PAGO SERVICIOS  PRESTADOS</t>
  </si>
  <si>
    <t>MELIZA MAYRIOBI FIGUEROA SANTANA</t>
  </si>
  <si>
    <t>ANULFO VALLEJO</t>
  </si>
  <si>
    <t>JUAN ROBERTO CASTILLO SANTANA</t>
  </si>
  <si>
    <t>LEANDRO ANTIGUA AQUINO</t>
  </si>
  <si>
    <t>RAMON ORLANDO SOSA RAMOS</t>
  </si>
  <si>
    <t>FRANK DEL CARMEN SEVERINO</t>
  </si>
  <si>
    <t>PAGO ARTICULOS COMESTIBLES VARIOS</t>
  </si>
  <si>
    <t>WELLIGNTON DIVANNE CEDEÑO</t>
  </si>
  <si>
    <t>BIENVENIDO PEGUERO GUZMAN</t>
  </si>
  <si>
    <t>WANYER SAMEL REYNOSO MERCEDES</t>
  </si>
  <si>
    <t>ANTHONY FANITH SANCHEZ</t>
  </si>
  <si>
    <t>PAGO AYUDA ECONOMICA PERSONA ESCASOS RECURSOS</t>
  </si>
  <si>
    <t>PAGO AYUDA ECONOMICA</t>
  </si>
  <si>
    <t>MEIRENI E. CONCEPCION VIDAL</t>
  </si>
  <si>
    <t>PAGO COMPRA GOMAS JEEPETA GOBERNACION</t>
  </si>
  <si>
    <t>PAGO SEVICIO CABLE GOBERNACION</t>
  </si>
  <si>
    <t>PAGO SERVICIO INTERNET GOB.</t>
  </si>
  <si>
    <t>RAMON FIGARIS MATEO</t>
  </si>
  <si>
    <t>LUIS MANUEL DE LA CRUZ TEJADA</t>
  </si>
  <si>
    <t>PAGO SERVICIO CABLE GOB.</t>
  </si>
  <si>
    <t>RUBEN ANDRES DE LA CRUZ TORRES</t>
  </si>
  <si>
    <t>MIGUEL ARTURO BIDO QUEZADA</t>
  </si>
  <si>
    <t>PAGO TRABAJO REALIZADO</t>
  </si>
  <si>
    <t>MODESTO SANTANA</t>
  </si>
  <si>
    <t>MIGUEL ANGEL DE LOS SANTOS CASTRO</t>
  </si>
  <si>
    <t>RAMON VEGAZO RODRIGUEZ</t>
  </si>
  <si>
    <t>PAGO PERIFONEO VARIAS ACTIVIDADES</t>
  </si>
  <si>
    <t>BELFRAN STAIRING VILLANUEVA BRIOSO</t>
  </si>
  <si>
    <t>ROBERT RAUL SANTOS GOMEZ</t>
  </si>
  <si>
    <t>ELIZABET GONZALEZ</t>
  </si>
  <si>
    <t xml:space="preserve">PAGO COMPRA VARIOS ALMUERZOS </t>
  </si>
  <si>
    <t>RAMON RIGOBERTO PEREZ VERAS</t>
  </si>
  <si>
    <t>MARCO DIMA TOLENTINO</t>
  </si>
  <si>
    <t>NOTAS DE DEBITOS BANCARIAS</t>
  </si>
  <si>
    <t>EINAR SAUL DE LA CRUZ GOMEZ</t>
  </si>
  <si>
    <t>RUDYS BERTO CRISPIN REYES</t>
  </si>
  <si>
    <t>FELIPE PIO CASTRO</t>
  </si>
  <si>
    <t>SABINO MEJIA DE LA CRUZ</t>
  </si>
  <si>
    <t>PAGO SERVICIO TELEFONICO OFICINA GOBERNACION</t>
  </si>
  <si>
    <t>AYUDA ECONOMICA REPARACION VIVIENDA</t>
  </si>
  <si>
    <t>ESCARLEN MICHELLE GUZMAN CASIDA</t>
  </si>
  <si>
    <t>JUAN JOSE ROSARIO</t>
  </si>
  <si>
    <t>PAGO SERVICIOS JURIDICOS</t>
  </si>
  <si>
    <t>ADELA YUDERKY FERNANDEZ</t>
  </si>
  <si>
    <t>JOSE ORLANDO FLORES HERRERA</t>
  </si>
  <si>
    <t>NORBERTO SOTO SEBASTIAN</t>
  </si>
  <si>
    <t>PAGO SERVCIOS PRESTADOS</t>
  </si>
  <si>
    <t>BERNARDO NIVAR BUENO</t>
  </si>
  <si>
    <t>PAGO SERVICIO FLOTA EMPLEADOS GOBERNACION</t>
  </si>
  <si>
    <t>PAGO VARIOS ARTICULOS FERRETEROS</t>
  </si>
  <si>
    <t>AYUDA PERSONA ESCASOS RECURSOS</t>
  </si>
  <si>
    <t>PAGO ALQUILER AUTOBUS</t>
  </si>
  <si>
    <t>PAGO VIATICO VIAJE SANTO DOMINGO</t>
  </si>
  <si>
    <t>VISTOR CASTILLO RAFAEL</t>
  </si>
  <si>
    <t>ARIEL MIGUEL CASTILLO GERMASN</t>
  </si>
  <si>
    <t>RAFAELINA HENRIQUEZ LEYBA</t>
  </si>
  <si>
    <t>ELIZABETH GONZALEZ</t>
  </si>
  <si>
    <t>CENTRO MEDICO DR. MATEO ROSARIO S.R.L</t>
  </si>
  <si>
    <t>EMPRESA DOMINICANA DE ELECTRICIDAD</t>
  </si>
  <si>
    <t>PAGO SERVICIO FLOTAS EMPLEADOS GOB.</t>
  </si>
  <si>
    <t>COMPAÑÍA DOMINICANA DE TELEFONOS, S.A</t>
  </si>
  <si>
    <t>ESCARLEN MICHELLE GUZMAN</t>
  </si>
  <si>
    <t>FARMACIA PARROQUIA PADRE ARTURO</t>
  </si>
  <si>
    <t>REPOCISION FONDOSD VARIOS</t>
  </si>
  <si>
    <t>RAFELINA HERIQUEZ LEYBA</t>
  </si>
  <si>
    <t>SEVERINO  DE JESUS DE LOS SANTOS</t>
  </si>
  <si>
    <t>POR LA GOMA ROEDAN</t>
  </si>
  <si>
    <t>PAGO MANTENIMIENTO EQUIPOS  DE OFICINA</t>
  </si>
  <si>
    <t>JUAN ALBERTO HERNANDEZ ALCATARA</t>
  </si>
  <si>
    <t>PAGO ATAUD PARA DONACION</t>
  </si>
  <si>
    <t>LUIS WILFREDO GUZMAN MORENO</t>
  </si>
  <si>
    <t>PAGO COMPRA VARIOS ARTICULOS</t>
  </si>
  <si>
    <t>MAIROBIS AMPARO SOSA</t>
  </si>
  <si>
    <t>PAGO SERVICIOS DE ASESORIA JURIDICAS</t>
  </si>
  <si>
    <t>CESAR NEOMICIO SANTANA</t>
  </si>
  <si>
    <t>PAGO SERVICIO ENERGIA ELECTRICA GOBERNACION</t>
  </si>
  <si>
    <t>AYUDA ECONOMICA PAGO HIPOTECA MOTOCICLETA</t>
  </si>
  <si>
    <t>MELVIN MOISES CONTRERAS</t>
  </si>
  <si>
    <t>PAGO DIAGRAMACION COFECCION LIBRO HISTORIA MTE.PLAT.</t>
  </si>
  <si>
    <t>ANDRES JULIO RAMIREZ HERNANDEZ</t>
  </si>
  <si>
    <t>RAFAEL ANTONIO CARRERAS RIVERA</t>
  </si>
  <si>
    <t>ABONO CONTRUCCION TECHO PLAY BAYAGUANA</t>
  </si>
  <si>
    <t>PAGO REPARACION PUENTE HATILLO</t>
  </si>
  <si>
    <t>ANULDO VALLEJO</t>
  </si>
  <si>
    <t>PAGO TRABAJOS JURIDICO PARA LA GOBERNACION</t>
  </si>
  <si>
    <t>PAGO VARIOS SERVICIOS COMIDA</t>
  </si>
  <si>
    <t>REPOCISION CAJA CHICA</t>
  </si>
  <si>
    <t>PAGO BRINDIS EQUIPO GANADOR TORNEO BEISBOL AA</t>
  </si>
  <si>
    <t>RAMON ANTONIO JAVIER</t>
  </si>
  <si>
    <t>PAGO PRESENTACION ARTISTICA  FIESTAS PATRONALES BOYA</t>
  </si>
  <si>
    <t>SAUL CAMILO LOZADA QUINTERO</t>
  </si>
  <si>
    <t>YOSELYN DEL ROSARIO ALCALA</t>
  </si>
  <si>
    <t>PAGO COMBUSTIBLE Y LUBRICANNTES</t>
  </si>
  <si>
    <t>FERETERIA ELECTRICA R&amp;A, O GRACIA DE LA CRUZ</t>
  </si>
  <si>
    <t>COLECTOR DEE IMPUESTO</t>
  </si>
  <si>
    <t>PAGO ACTIVIDAD DIA DE LAS MADRES PROVINCIA MONTE PLATA</t>
  </si>
  <si>
    <t>MIL MUSIC SRL</t>
  </si>
  <si>
    <t>AYUDA PAGO BOLETO AEREO VIAJE DE ESTUDIO</t>
  </si>
  <si>
    <t>YULISA ISABEL BENITEZ PAREDES</t>
  </si>
  <si>
    <t>JESUS MARIA VENTURA CARRERAS</t>
  </si>
  <si>
    <t>GERVACIO CARCIA</t>
  </si>
  <si>
    <t>PAGO ALQUILER SONIDO PATRONALES PUEBLO NUEVO Y EL BOSQUE</t>
  </si>
  <si>
    <t>AYUDA PARA REPARACION VIVIENDA</t>
  </si>
  <si>
    <t>JOAQUIN AQUINO AQUINO</t>
  </si>
  <si>
    <t>PAGO PIEZAS Y REPARACION CAMIONETA DEL GOBERNACION</t>
  </si>
  <si>
    <t>DIOGENES DAVID SANTANA ESPINOSA</t>
  </si>
  <si>
    <t>PAGO ATAND DE LA GOBERNACION EXPO FERIA MONTE PLATA 2018</t>
  </si>
  <si>
    <t>MELISSA PAYERO</t>
  </si>
  <si>
    <t>PAGO TRANSPORTE MUSICOS VARIAS ACTIVIDADES DE LA GOBERNAC ION</t>
  </si>
  <si>
    <t>PAGO ACTIVADAD FIESTA JUAN SANCHEZ</t>
  </si>
  <si>
    <t>FRANCISCO ALBERTO THEN RAMIREZ</t>
  </si>
  <si>
    <t>PAGO DONACION MEDICAMENTOS PERSONAS ESCASOS RECURSOS</t>
  </si>
  <si>
    <t>FARMACIA DIOGENES MORALES, S.R.L</t>
  </si>
  <si>
    <t>PAGO ALQUILER SONIDO FIESTAS PATRONALES EL BOSQUE</t>
  </si>
  <si>
    <t>AYUDA INTERVENCION QUIRURJICA</t>
  </si>
  <si>
    <t>RAMON EMILIO DE JESUS MARTE</t>
  </si>
  <si>
    <t>WILSON RAMIREZ CARRASCO</t>
  </si>
  <si>
    <t>PAGO DESMONTADORES CAJAS NAVIDEÑAS</t>
  </si>
  <si>
    <t>AYUDA ECONOMICA PARA REPARACION VEHICULO</t>
  </si>
  <si>
    <t>JUANPABLO VAZQUEZ MURRAY</t>
  </si>
  <si>
    <t>PAGO ALQUILER CAMION VOLTEO REPARACION PUENTE HATILLO</t>
  </si>
  <si>
    <t>PAGO ALMUERZOS VARIO</t>
  </si>
  <si>
    <t>APORTE ECONOMICA CENA DE GALA PRO RECAUDACION POLICIA NACIONAL</t>
  </si>
  <si>
    <t>SIXTO RAMIREZ DE LA CRUZ</t>
  </si>
  <si>
    <t>PAGO SERVICIO ELECTRICO GOBERNACION</t>
  </si>
  <si>
    <t>PAGO SERFVICIO FLOTA EMPLEADOS GOBERNACION</t>
  </si>
  <si>
    <t>PAGO DONACION ATAUD</t>
  </si>
  <si>
    <t>PAGO TELEFONO OFICINA GOBERNACION</t>
  </si>
  <si>
    <t>PAGO ANIMACION ACTIVIDAD EL BOSQUE Y CRUZ DE MORILLO</t>
  </si>
  <si>
    <t>ROMAN WLADIMIR CARRERAS REYNOSO</t>
  </si>
  <si>
    <t>PAGO TRANSPORTE ALEVINES A MAMA TINGO</t>
  </si>
  <si>
    <t>AYUDA PARA OPERACIÓN PERSONA ESCASOS RECURSOS</t>
  </si>
  <si>
    <t>DIONICIO DE LA CRUZ POLANCO</t>
  </si>
  <si>
    <t xml:space="preserve">APORTE ECNOMICO PARA GASTOS DE OPERACIÓN </t>
  </si>
  <si>
    <t>EUGENIO FIGUEROA ROSADO</t>
  </si>
  <si>
    <t>PAGO REGALIA</t>
  </si>
  <si>
    <t>ARIEL MIGUEL CASTILLO GERMAN</t>
  </si>
  <si>
    <t>PAGO COMPLETIVO REPARACION PORTON EDIFICIO GOBERNACION</t>
  </si>
  <si>
    <t>RIGOBERTO LEYVA AQUINO</t>
  </si>
  <si>
    <t>PAGO AVANCE REPARACION PORTON EDIFICIO GOBERNACION</t>
  </si>
  <si>
    <t>ELAINE DE LOS SANTOA DE JESUS</t>
  </si>
  <si>
    <t>AVANCE COMPRA UNIFORMES ESCUELA DE FUTBOL</t>
  </si>
  <si>
    <t>SANTO EFIGENIO GARCIA</t>
  </si>
  <si>
    <t>PAGO TRANSPORTE CAJAS NAVIDEÑAS, YAMASA, PERALVILLO, LOS BOTADOS Y MAMATINGO</t>
  </si>
  <si>
    <t>WINDER FEBRENNY6 BELLO</t>
  </si>
  <si>
    <t>PAGO TRANPORTE CAJAS NAVIDEÑAS BAYAGUANA, SABANA, DON JUAN</t>
  </si>
  <si>
    <t>PAGO PERIFONEO ACTIVIDAD 911 PRESIDENTE</t>
  </si>
  <si>
    <t xml:space="preserve">JULIO CESAR SANTANA </t>
  </si>
  <si>
    <t>PAGO COMPRA Y MATADA CERDO PARA FIESTA GOBERNACION</t>
  </si>
  <si>
    <t>APOLINAR SORIANO MERCEDES</t>
  </si>
  <si>
    <t>PAGO PRESENTACION ARTISTA FIESTA SABANA</t>
  </si>
  <si>
    <t>APORTE FIESTA 40 ANIVERSARIO BANDA 78</t>
  </si>
  <si>
    <t>RAUL EDUARDO FABIAN DE LA CRUZ</t>
  </si>
  <si>
    <t>FELICIA ALTAGRACIA DE LOS SANTOS</t>
  </si>
  <si>
    <t>PAGO COMPRA COMBUSTIBLE Y LUBRICANTES</t>
  </si>
  <si>
    <t>PAGO ALQUILER CAMION PARA TRABAJOS EN LA GOBERNACION</t>
  </si>
  <si>
    <t>PARA CUBRIR GASTOS TARIMA VIP FIESTA POPULAR MONTE PLATA</t>
  </si>
  <si>
    <t>PAGO ACTIVIDAD FIESTA PATRONALES DE CHIRINO Y DIA DEL PADRE PUEBLO NUEVO</t>
  </si>
  <si>
    <t>LEONARDO PEREZ RIVERA</t>
  </si>
  <si>
    <t>PAGO TRABAJOS REALIZADOS Y ENTREGA CAJAS NAVIDEÑAS</t>
  </si>
  <si>
    <t>PAGO FIESTAS PATRONALES COMUNIDAD ESTRELLA VIEJA</t>
  </si>
  <si>
    <t>PAGO SERCIVIOS PRESTADOS</t>
  </si>
  <si>
    <t>PAGO ALQUILER ALMACEN PARA CAJAS NAVIDEÑAS</t>
  </si>
  <si>
    <t>JAUN ALBERTO HERNANDEZ ALCANTARA</t>
  </si>
  <si>
    <t>APORTE ECONOMICO FIESTAS NAVIDEÑAS DE BRA DOMINICANA</t>
  </si>
  <si>
    <t>EVELYN ROSSANNA CAMACHO ESPINAL</t>
  </si>
  <si>
    <t>PAGO VARIAS REPARACIONES DE VIVIENDAS</t>
  </si>
  <si>
    <t>PAGO ALQUILER SONIDO FIESTAS PATRONALES BATEY VERDE</t>
  </si>
  <si>
    <t>WANDA ESTHER MONI VALENZUELA</t>
  </si>
  <si>
    <t>PAGO PINTURA PERIMETRAL EDIFICIO GOBERNACION</t>
  </si>
  <si>
    <t>PAGO VIGILANCIA NOCTURNA ALMACEN CAJAS NAVIDEÑAS</t>
  </si>
  <si>
    <t>LUIS JOSE MERCEDES BURGOS</t>
  </si>
  <si>
    <t>PAGO DAGRAMACION LIBRO HSTORIA DE MONTE PLATA</t>
  </si>
  <si>
    <t>PAGO VARIOS MATERIALES CONSTRUCCION Y ARTICULOS FERRETEROS</t>
  </si>
  <si>
    <t>MELO COMERCIAL</t>
  </si>
  <si>
    <t>PAGO VARIOS ARTICULOS FERRETEROS Y MATERIALES DE CONSTRUCCION</t>
  </si>
  <si>
    <t>PAGO VARIOS MATERIALES DE CONSTRUCCION</t>
  </si>
  <si>
    <t>PAGO COMPLETIVO TEHADO PLAY BAYAGUANA</t>
  </si>
  <si>
    <t>MIGUEL MARTES HENRIQUEZ</t>
  </si>
  <si>
    <t>PAGO ALMUERZO FIESTA EMPLEADOS GOBERNACION</t>
  </si>
  <si>
    <t>PAGO VARIOS ARTICULOS Y CANASTILLAS PARA EMBARAZADAS</t>
  </si>
  <si>
    <t>PAGO VARIOS MATERIALES DE CONTRUCCION Y ARTICULOS FERRETEROS</t>
  </si>
  <si>
    <t>PAGO VARIOS ARTICULOS DE REPUESTO</t>
  </si>
  <si>
    <t>PAGO TRANSPORTE VARIOS VIAJES, POLICIA, SAN PEDRO, CHIRINO, SABANA, SANCRISTOBAL</t>
  </si>
  <si>
    <t>PAGO TRABAJO ELECTRICIDAD HABILITACION CUBICULO DIRECCION GENERAL DE ETICA</t>
  </si>
  <si>
    <t>ENMANUEL DE LOS SANTOS</t>
  </si>
  <si>
    <t>PAGO VARIOS ARTICULOS Y ELECTRODOMESTICOS PARA DONACION</t>
  </si>
  <si>
    <t>PAGO COMPRA MEDICAMENTOS PARA DONACION</t>
  </si>
  <si>
    <t>PAGO COMPRA VARIOS ARTICULOS FERRETEROS</t>
  </si>
  <si>
    <t>ALEXANDER SORIANO LUAREANO</t>
  </si>
  <si>
    <t>ANANIA RAQUEL CELESTINO DE LA CRUZ</t>
  </si>
  <si>
    <t>FLORENCIO MOTA</t>
  </si>
  <si>
    <t>PRIMER APORTE 6TO TORNEO DE BALONCESTO MUNICIPIO GONZALO</t>
  </si>
  <si>
    <t>FRANCISCO ESTRELLA MORENO</t>
  </si>
  <si>
    <t>PAGO COPRA VARIOS ALMUERZOS</t>
  </si>
  <si>
    <t>AYUDA UNIVERSITARIA BAYAGUANA</t>
  </si>
  <si>
    <t>JUAN MARTE NICASIO</t>
  </si>
  <si>
    <t>PAGO SERVICIO DE INTERNET GOBERNACION</t>
  </si>
  <si>
    <t>PAGO SERVIVIO CABLE GOBERNACION</t>
  </si>
  <si>
    <t>PAGO DISEÑO E IMPRESIÓN CERTIFICADOS DE CURSO EN EL CENTRO COMUNAL BARRIO LOS CHOFERES</t>
  </si>
  <si>
    <t>APORTE ACTIVIDAD DIA DE REYES COMUNIDAD DE HATILLO</t>
  </si>
  <si>
    <t>MARIA A. FELIS BRITO</t>
  </si>
  <si>
    <t>AYUDA PARA COMPRA UNIFORMES ESCUELA DE FUTBOL</t>
  </si>
  <si>
    <t>ARCENIO FANI</t>
  </si>
  <si>
    <t>HENRY HEYSON DE LOS SANTOS</t>
  </si>
  <si>
    <t>RANDY SOSAS RAMIREZ</t>
  </si>
  <si>
    <t>MARCIAL MIGUEL PONCEANO</t>
  </si>
  <si>
    <t>PAGO AYUDAS MEDICAS PERSONAS ESCASOS RECURSOS</t>
  </si>
  <si>
    <t>PAGO COMPRA MATERIALES REPARACION VIVIENDA DOÑA POMPEYA</t>
  </si>
  <si>
    <t>PAGO REPARACION VIVIENDA DOÑA POMPEYA</t>
  </si>
  <si>
    <t>PAGO ACTIVIDADES NAVIDEÑAS PROVINCIA MONTE PLATA</t>
  </si>
  <si>
    <t>JORGE MIGUEL REYNOSO SORIANO</t>
  </si>
  <si>
    <t>PAGO ALQUILER EQUIPO SONIDO ACTIVIDAD DIA DE REYES</t>
  </si>
  <si>
    <t>PAGO TRABAJO REALIZACION REPARACION VIVIENDA</t>
  </si>
  <si>
    <t>JOSE RAMON CONTRERAS</t>
  </si>
  <si>
    <t>PAGO PRESENTACION ARTISTICA FELIZ CUMBE PATRONALES MONTE PLATA</t>
  </si>
  <si>
    <t>OASERVICIO TELEFONO OFICINA GOBERNACION</t>
  </si>
  <si>
    <t>PAGO SERVICIO TELEFONO AFICINA GOBERNACION</t>
  </si>
  <si>
    <t>PAGO TRABAJOS REALIZADOS MANTENIMIENTO EQUIPÒS DE LA GOBERNACION</t>
  </si>
  <si>
    <t>PAGO ALQUILER CAMION VOLTEO</t>
  </si>
  <si>
    <t>NOTAS DEBITOS Y CR BANCARIOS</t>
  </si>
  <si>
    <t>Cuenta</t>
  </si>
  <si>
    <t>PAGO SERVICIOS PRESTADOS F</t>
  </si>
  <si>
    <t>PAGO SERVIOCIOS PRESTADOS F</t>
  </si>
  <si>
    <t>PAGO SE4RVICIOS PRESTADOS</t>
  </si>
  <si>
    <t>PAGO SERRVICIOS PRESTADOS</t>
  </si>
  <si>
    <t>PAGO SERVICIO EBNERGIA ELECTRICA  GOBERNACION</t>
  </si>
  <si>
    <t>PAGO SERVICIO TELEFONO GOB.</t>
  </si>
  <si>
    <t>PAGO SERVICIO CABLE OFICINA GOB.</t>
  </si>
  <si>
    <t>PAGO SERVICIO INTERNET OFICINA GOB.</t>
  </si>
  <si>
    <t>SONARDO AUGUSTO GARCIA HERNANDEZ</t>
  </si>
  <si>
    <t>PAGO SERVICIOS VARIOS ALMUERZOS</t>
  </si>
  <si>
    <t>PAGO SERVICIO VARIOS ALMUERZOS</t>
  </si>
  <si>
    <t>AYUDA ECONOMICA PARA COMPRA BOTAS ORTOPEDICAS</t>
  </si>
  <si>
    <t>LIPIO MORENO PRENZA</t>
  </si>
  <si>
    <t>PAGO PRESENTACIO ARTISTICA PATRONALES SABANA GRANDE DE BOYA</t>
  </si>
  <si>
    <t>NILSON MIGUEL ANTGUA AQUINO</t>
  </si>
  <si>
    <t>PAGO REPARACION EQUIPÒS DE OFICINA</t>
  </si>
  <si>
    <t>PAGO ALQUILER  SONIDO TARIMA FIESTAS PATRONALES MAJAGUAL</t>
  </si>
  <si>
    <t>PAGO REPARACION VIVIENDA DOÑA SALVELA EN EL BARRIO LOS CHOFERES</t>
  </si>
  <si>
    <t>YOAN AQUINO TOLENTINO</t>
  </si>
  <si>
    <t>PAGO COMPRA E INSTALACION SOPORTES JEEPETA GOBERNACION</t>
  </si>
  <si>
    <t>APORTE ECONOMICO CARNAVAL SABANA GRANDE DE BOYA</t>
  </si>
  <si>
    <t>PEDRO JULIO ALMONTA LUNA</t>
  </si>
  <si>
    <t>YISSEL ALEXANDRA BASORA</t>
  </si>
  <si>
    <t>PAGO ALQUILER EQUIPOS PARA TRABAJOS CAMINOS VECINALES</t>
  </si>
  <si>
    <t>APORTE COMPRA PINTA DE SANGRE</t>
  </si>
  <si>
    <t>PAGO COFECCION UNIFORME PARA PARTICIPAR TORTNEO GINNACIA</t>
  </si>
  <si>
    <t>MILAGROS ALTAGRACIA  FIGUEROA BRITO</t>
  </si>
  <si>
    <t>PAGO PRESENTACION ARTISTICA FIESTA PATRONALES ESTRELLA VIEJA</t>
  </si>
  <si>
    <t>JESUS CIPRIANO VARGAS BRITO</t>
  </si>
  <si>
    <t>PAGO INSTSLACION CARPA Y SILLAS ACTIVIDAD RODEO</t>
  </si>
  <si>
    <t>PAGO PRESENTACION ARTISTICA PATRONALES EL DEAN Y ALQUILER SONIDO</t>
  </si>
  <si>
    <t>PAGO SERVICIO CABLE GOBERNACION MES FEBRERO Y MARZO</t>
  </si>
  <si>
    <t>`PAGO SERVICIO ENERGIA ELECTRICA GOB.</t>
  </si>
  <si>
    <t>FRANCISCO ANTONIO TINEO VARGAS</t>
  </si>
  <si>
    <t>AYUDA ECONOMICA PARESONA ESCASOS RECURSOS</t>
  </si>
  <si>
    <t>PARA CUBRIR GASTOS LIBERACION DE ALEVINES</t>
  </si>
  <si>
    <t xml:space="preserve">AYUDA ECONOMICA PARA PERSONA ESCASOS RECURSOS </t>
  </si>
  <si>
    <t>CARLOS JAVIER</t>
  </si>
  <si>
    <t>APORTE ECONOMICO PARA CELEBRACION CARNAVAL PERALVILLO</t>
  </si>
  <si>
    <t>APORTE ECONOMICO PARA CELEBRACION CARNAVAL BAYAGUANA</t>
  </si>
  <si>
    <t>VICTOR HERNANDEZ CASTILLO</t>
  </si>
  <si>
    <t>PAGO SERVICIOS PRTESTADOS</t>
  </si>
  <si>
    <t>PAGO ALQUILER SONIDO ACTIVIDAD CARNAVAL YAMASA</t>
  </si>
  <si>
    <t>SABINO DE LA CRUZ</t>
  </si>
  <si>
    <t xml:space="preserve">PAGO COMPRA VARIOS AÑMUERZOS </t>
  </si>
  <si>
    <t>PAGO ALQUILER CAMION</t>
  </si>
  <si>
    <t>PAGO COMPRA FLORES PARA ACTIVIDAD MINISTERIO DE LA MUJER</t>
  </si>
  <si>
    <t>PAGO DIETA OPERADORES Y AYUDANTES REPARACION CAMINOS VECINALES EQUIPO AGRICULTURA</t>
  </si>
  <si>
    <t>HERMES ROSARIO ROSARIO</t>
  </si>
  <si>
    <t>PAGO COMPRA DE BANDA DE FRENOS VEHICULO GONBERNADOR</t>
  </si>
  <si>
    <t>REPOSCICION CAJA CHICA</t>
  </si>
  <si>
    <t>PAGO COMPRA VARIOS ARTICULOS COMESTIBLES</t>
  </si>
  <si>
    <t>PÀGO AÑLMUERZO TORNEO AJEDREZ DON JUAN</t>
  </si>
  <si>
    <t>ABONO DEUDA COMBUSTYIBLE Y LUBRICANTES</t>
  </si>
  <si>
    <t>PAGO PRESENTACIO ARTISTICA ACTIVIDAD ASOCIACION DE CAMPESINOS CARA LINDA</t>
  </si>
  <si>
    <t>PAGO SERVICIO AMBULANCIA</t>
  </si>
  <si>
    <t>YSAAC VALOY ZAPATA</t>
  </si>
  <si>
    <t>PAGO CUBRIR GASTOS OPERATIVO SEMANA SANTA MONTE PLATA Y SABANA</t>
  </si>
  <si>
    <t>PAGO ALQUILER CAMION OPERATIVO SEMANA SANTA</t>
  </si>
  <si>
    <t>PAGO TRANSPORTE ENUENTRO ASOCIACION DE CAMPESINOS DE PUEBLO NUEVO</t>
  </si>
  <si>
    <t>JORGE SOSA MERCEDES</t>
  </si>
  <si>
    <t>PARA CUBRIR GASTOS OPERATIVO SEMANA SANTA BAYAGUANA Y CHIRINO</t>
  </si>
  <si>
    <t>APORTE ECONOMICO III TORNEO BALONCESTO SEMANA SANTA 2019 BOYA</t>
  </si>
  <si>
    <t>APORTE ECONOMICO PARA ACTIVIDAD CULTURA SABANA GRANDE DE BOYA</t>
  </si>
  <si>
    <t>NELSON ANTONIO CONCEPCION COCA</t>
  </si>
  <si>
    <t>RAUL AQUINO BATISTA AQUINO</t>
  </si>
  <si>
    <t>FRANCISCO HEREDIA</t>
  </si>
  <si>
    <t>PAGO SERVICIO REPARACION ELECTRICA OFICINA GOBERNACION</t>
  </si>
  <si>
    <t>FLORENCIO  MOTA</t>
  </si>
  <si>
    <t>PAGO REPARACION Y PINTURA VEHICULO PRESTADO A LA GOBERNACION</t>
  </si>
  <si>
    <t>ELIAN ALBERTO CARABALLO ARIAS</t>
  </si>
  <si>
    <t>PAGO ALQUILER GREDA Y CAMION VOLTEO, CAMINOS VECINALES</t>
  </si>
  <si>
    <t>COLECTOR IMPUESTOS INTERNOS</t>
  </si>
  <si>
    <t>RAMON MATEO FIGARIS</t>
  </si>
  <si>
    <t>PRIMITIVO CASTRO REYNOSO</t>
  </si>
  <si>
    <t>GERTRUDIS CASTILLO</t>
  </si>
  <si>
    <t>AYUDA ECONOMICA PARA COMPRA CAMA</t>
  </si>
  <si>
    <t>AYUDA ECONOMICA PARA COMPRA ALIMENTOS</t>
  </si>
  <si>
    <t>AYUDA ECONOMICA PARA COMPRA DE MATERIALES REPARACION VIVIENDA</t>
  </si>
  <si>
    <t>AYUDA ECONOMICA PARA COMPRA MATERIALES REPARACION VIVIENDA</t>
  </si>
  <si>
    <t>AYUDA ECONOMICA PERSONA</t>
  </si>
  <si>
    <t>AYUDA ECONOMICA PARA COMPRA MATERIALESCONSTRUCCION REPARACION VIVIENDA</t>
  </si>
  <si>
    <t>PAGO REPARACION BOMBA SUMERGIBLE CHIRINO</t>
  </si>
  <si>
    <t>ANTONIO CONTRERAS FAMILIA</t>
  </si>
  <si>
    <t xml:space="preserve">ESCARLEN MICHELLE GUZMAN CASIDA </t>
  </si>
  <si>
    <t xml:space="preserve">AYUDA COMPRA MEDICAMENTOS </t>
  </si>
  <si>
    <t xml:space="preserve">EMILIO CARRERAS </t>
  </si>
  <si>
    <t>PAGO ARREGLO GOMA VEHICULO GOBERNACION</t>
  </si>
  <si>
    <t xml:space="preserve">RENE YSIDRO FABIAN HERRERA </t>
  </si>
  <si>
    <t xml:space="preserve">ARIEL MIGUEL CASTILLO GERMAN </t>
  </si>
  <si>
    <t>TEOFILIO DEL ROSARIO ROSARIO</t>
  </si>
  <si>
    <t>MEIRELI ESPERANZA CONCEPCION VIDAL</t>
  </si>
  <si>
    <t xml:space="preserve">WANYER SAMUEL REYNOSO MERCEDES </t>
  </si>
  <si>
    <t>JUAN ALBERTO HERNANDEZ ALCANTARA</t>
  </si>
  <si>
    <t>ESTEFANIA TAVAREZ MORA</t>
  </si>
  <si>
    <t>PAGO SERVICIO PERIFONEO VARIAS ACTIVIDADES</t>
  </si>
  <si>
    <t>PAGO TRABAJO REPARACION VIVIENDA</t>
  </si>
  <si>
    <t>COMPANIA DOMINICANA DE TELEFONOS SA</t>
  </si>
  <si>
    <t>PAGO SERVICIO OFICINA GOBERNACION</t>
  </si>
  <si>
    <t>PAGO SERVICIO INTERNET OFCINA GOBERNACION</t>
  </si>
  <si>
    <t xml:space="preserve">AYUDA PARA PAGO AQUIILIR VIVIENDA PERSONA ESCASOS RECURSOS </t>
  </si>
  <si>
    <t xml:space="preserve">SEVERINO BAUTISTA </t>
  </si>
  <si>
    <t>PAGO VARIOS ARTICULOS FERRETEROS Y DE CONSTRUCCION</t>
  </si>
  <si>
    <t>EDUAR ALBURQUERQUE</t>
  </si>
  <si>
    <t>PAGO VARIOS FACTURA MEDICAMENTOS PARA DONACION</t>
  </si>
  <si>
    <t>AYUDA ECONOMICA PARA COMPRA MEDICAMENTO</t>
  </si>
  <si>
    <t>PAULINA NICASIO</t>
  </si>
  <si>
    <t>PAGO HORARIOS DIRECCION TECNICA RECONSTRUCCION VIVIENDA EN LA ZONA URBANA Y RURAL</t>
  </si>
  <si>
    <t>AMPARO</t>
  </si>
  <si>
    <t>PAGO VARIOS MEDICAMENTOS PARA DONACION</t>
  </si>
  <si>
    <t>FARMACIA PARROQUIAL PATRE MARTIN</t>
  </si>
  <si>
    <t xml:space="preserve">PAGO VARIOS ARTICULOS FERRETEROS </t>
  </si>
  <si>
    <t>PAGO VIATICO Y PEAJES VIAJE GOBERNACION A LA VEGA</t>
  </si>
  <si>
    <t>PAGO COMPRA VARIOS ARTICULOS FERRETEROS Y DE CONSTRUCCION</t>
  </si>
  <si>
    <t xml:space="preserve">PAGO IMPRESIÓN BROCHOUR PARA EXPOFERIA 2018 </t>
  </si>
  <si>
    <t>PAGO COMPRA VARIOS ATAUDES PARA DONACION</t>
  </si>
  <si>
    <t>PAGO PRESENTACION ARTISTICA FIESTA PATRONALES CHIRINO</t>
  </si>
  <si>
    <t>HECTOR RAFAEL VILLANUEVA DE JESUS</t>
  </si>
  <si>
    <t>PAGO PRESENTACION ARTISTICA FIESTA POPULARES MONTE PLATA</t>
  </si>
  <si>
    <t>YUNIOR JIMENEZ GUZMAN</t>
  </si>
  <si>
    <t>PAGO PRESENTACION ARTISTICA FIESTAS PATRONALES MAJAGUAL</t>
  </si>
  <si>
    <t>PAGO PRESENTACION ARTISTICA FIESTA PATRONALES BOYA Y EVENTO PARQUE PROVINCIAL</t>
  </si>
  <si>
    <t>ANGEL JESUS JIMENEZ GUZMAN</t>
  </si>
  <si>
    <t>PAGO PRESENTACION ARTISTICA FIESTA PATRONALES DON JUAN</t>
  </si>
  <si>
    <t>LEANDRO ANTONIO SABINO VALDEZ</t>
  </si>
  <si>
    <t>PAGO MATERIALES GASTABLES OFICINA GOBERNACION</t>
  </si>
  <si>
    <t>PAGO ANIMACION FIESTAS POPULARES</t>
  </si>
  <si>
    <t>LEONARDO JOAQUIN LAGUERRE</t>
  </si>
  <si>
    <t>PAGO REPARACION Y PINTURA VEHICULO GOBERNADOR</t>
  </si>
  <si>
    <t>BARTOLO FERREYRA</t>
  </si>
  <si>
    <t>AYUDA ECONOMICA PERSONA DE ESCASOS RECUROS</t>
  </si>
  <si>
    <t>JUAN ISIDRO MARTE ANTIGUA</t>
  </si>
  <si>
    <t xml:space="preserve">JULIO ELOY GONZALEZ DE LA ROSA </t>
  </si>
  <si>
    <t xml:space="preserve">LEONARDA BRITO DEL ROSARIO </t>
  </si>
  <si>
    <t xml:space="preserve">REPOSICION FONDOS VARIOS </t>
  </si>
  <si>
    <t>RAMON DAVID DE JESUS SANTANA</t>
  </si>
  <si>
    <t>CONFESORA MINAYA GORI</t>
  </si>
  <si>
    <t>PAGO VARIOS SERVICIOS TRANSPORTE</t>
  </si>
  <si>
    <t>PAGO ACTIVIDAD DIAS DE LOS REYES PAYASO PIMPIM</t>
  </si>
  <si>
    <t>ENRIQUE VASQUEZ HERNANDEZ</t>
  </si>
  <si>
    <t xml:space="preserve">PAGO COMPRA CANASTILLA PARA EMBARAZADAS </t>
  </si>
  <si>
    <t>APORTE ECONOMICO PARA CONFECCION GORRAS REVISTA ESCOLAR DEL LICEO JULIO ABREU CUELLO</t>
  </si>
  <si>
    <t>JOHN JAIRO TOMAS CUELLO SORIANO</t>
  </si>
  <si>
    <t>APORTE PARA COMPRTA MEDALLAS Y TROFEOS ESCUELA TAEKWANDO</t>
  </si>
  <si>
    <t>GRAVOTECH</t>
  </si>
  <si>
    <t>ENEMENCIA MARIA VALENCIA DE LA CEUZ</t>
  </si>
  <si>
    <t>AMAYA SOTO ESCOLASTICO</t>
  </si>
  <si>
    <t>AYUDA REPARCION VIVIENDA</t>
  </si>
  <si>
    <t>CONCEPCION BELTRAN</t>
  </si>
  <si>
    <t>PAGO COMPRA REPUSTOS VEHICULO</t>
  </si>
  <si>
    <t>PAGO COMPRA TRANSFORNADOR PARA DONACION COMINIDADCRUZ MORILLO</t>
  </si>
  <si>
    <t>TRANSFORNADORES AQUINO, SRL</t>
  </si>
  <si>
    <t>APORTE ECONOMICO PARA COMPETENCIA DE BOXEO PROFESIONAL EN YAMASA</t>
  </si>
  <si>
    <t>PAGO ACONDICIONAMIENTO CON GREDA PLAY COMUNIDAD MAMEY</t>
  </si>
  <si>
    <t>REDDY DE JESUS VEGAZO</t>
  </si>
  <si>
    <t>PAGO ALQUILER SONIDO CARNAVAL DON JUAN 2019</t>
  </si>
  <si>
    <t>ELVIS VALERIO HERNANDEZ RODRIGUEZ</t>
  </si>
  <si>
    <t>APORTE ECONOMICO PARA ACTIVIDAD DIA DE LAS MADRES COMUNIDAD HATILLO, CARALINDA Y EL PRADO</t>
  </si>
  <si>
    <t xml:space="preserve">WANDA ESTHER MONI VALENZUELA </t>
  </si>
  <si>
    <t>APORTE  ECONOMICO PARA IV TORNEO DE BEISBOL CAMPESINO PROVINCIA M.P</t>
  </si>
  <si>
    <t>NORVERTO SOTO SEBASTIAN</t>
  </si>
  <si>
    <t>PAGO PRESENTACION ARTISTICA CELEBRACION DIA DE LAS MADRES ESTRELLA VIEJA</t>
  </si>
  <si>
    <t xml:space="preserve">CONFESOR MARTE MIESES </t>
  </si>
  <si>
    <t>PAGO PRESENTACION ARTISTICA ORQUESTA PLATEADA PATRONALES DON JUSN Y JUAN SANCHEZ</t>
  </si>
  <si>
    <t>PAGO ANIMACION Y MASTRIA CEREMONIAS VARIAS ACTIVIDADES</t>
  </si>
  <si>
    <t>PAGO ALQUILER SONIDO ACTIVIDAD JUVENIL LOS BOTADOS E INAUGURACION TORNEO BEISBOL INFANTIL</t>
  </si>
  <si>
    <t>RENE YSIDROS FABIAN HERRERA</t>
  </si>
  <si>
    <t>PAGO SERVICIOS PRESTADOS( PAGO ATRASADO)</t>
  </si>
  <si>
    <t>ELIZABETN  GONZALEZ</t>
  </si>
  <si>
    <t>WANYER SAMEL REYNOSO MERCESDES</t>
  </si>
  <si>
    <t>JUAN ALBERTO HERNANDEZ</t>
  </si>
  <si>
    <t>MELISSA LOPEZ</t>
  </si>
  <si>
    <t>PAGO VEARIOS ARTICULOS COMESTIBLES</t>
  </si>
  <si>
    <t>PAGO PRESENTACION ARTISTICA GRUPO TIPICO EN JUAN SANZCHEZ</t>
  </si>
  <si>
    <t>PAGO ECONOMICA PAGO HIPOTECA MOTOR</t>
  </si>
  <si>
    <t>AYUDA PARA INTERVENCION QUIRURGICA</t>
  </si>
  <si>
    <t>HANCER JORGE LUIS SANTANA DE LA CRUZ</t>
  </si>
  <si>
    <t>OAGO ACTIVIDAD ASOCIACION DE GHANADEROS SABANA GRANDE DE BOYA Y FIESTA PATRONALES HATO SAN PEDRO</t>
  </si>
  <si>
    <t>PAGO VAIOS ALMUERZOS</t>
  </si>
  <si>
    <t>CONRADO DE JESUS DE LOS SANTOS</t>
  </si>
  <si>
    <t>PAGO ABONO FACTURA PENDIENTE MANTENIMIENTO VEHICULO GOBERNADOR</t>
  </si>
  <si>
    <t>AUTO RESPUESTPO PANTERA SRL</t>
  </si>
  <si>
    <t>WHITNEY VICRTORIA SANTANA REYES</t>
  </si>
  <si>
    <t>AYUDA ACTIVIDADN ENCUENTRO  ASOCIACION GANADEROS YABACAO</t>
  </si>
  <si>
    <t>ERASMO NARCISO BELISAIRE</t>
  </si>
  <si>
    <t>AYUDA PARA COMPRA MEDICAMENTOS</t>
  </si>
  <si>
    <t>PAGO REPOSICION VIATICOS Y PEAJES REALIZADOS</t>
  </si>
  <si>
    <t xml:space="preserve">PAGO COMPRA INSUMOS AGROPECUARIOS </t>
  </si>
  <si>
    <t xml:space="preserve">PAGO  PRESENTACION GRUPO TIPICO ACTIVIDAD FEDERACION DE MUJERES CHIRINO </t>
  </si>
  <si>
    <t>RAUL ANTONIO BATISTA</t>
  </si>
  <si>
    <t>PAGO TRABAJOS REALIZADOS DE PLOMERIA BAÑO Y COCINA GOBERNACION</t>
  </si>
  <si>
    <t>PAGO SERVICIOS PRSTADOS</t>
  </si>
  <si>
    <t>PAGO SERVICIO CABLE GOBERNACION</t>
  </si>
  <si>
    <t>AYUDA PARA COSTEAR CIRUJIA PERSONA ESCASOS RECURSOS</t>
  </si>
  <si>
    <t>AYUDA ECONOMICO PERSONA ESCASOS RECURSOS</t>
  </si>
  <si>
    <t>YANNY BAUTISTA NUÑEZ</t>
  </si>
  <si>
    <t>PAGO COMPRA NEUMATICOS</t>
  </si>
  <si>
    <t>ANGEL DOMINGO FLORES ABREU</t>
  </si>
  <si>
    <t>PAGO SERVICIO TELEFONO OFICINA GOB.</t>
  </si>
  <si>
    <t>PAGO TRASLADO CADAVER DE LA ROMANA A MONTE PLATA</t>
  </si>
  <si>
    <t>PAGO SERVICIOS PRESTAOS</t>
  </si>
  <si>
    <t>PAGO VARIOS SERVICIOS DE ALMURZO</t>
  </si>
  <si>
    <t>PAGO FACTURA 200 BLOCK REPARACION ACUEDUCTO LA GAVILLA YAMASA</t>
  </si>
  <si>
    <t>PAGO PRESENTACION ARTISTICA CORRIDA DE CABALLOS CARA LINDA</t>
  </si>
  <si>
    <t>ANGEL CASAREO VENTURA CARRERAS</t>
  </si>
  <si>
    <t>MARIA ALEXANDRA GONZALEZ</t>
  </si>
  <si>
    <t>PAGO FACTURA VARIOS SRVICIOS MEDICOS PERSONAS ESCASOS RECURSOS</t>
  </si>
  <si>
    <t>PAGO COMPRA TARGETAS GOBERNADOR</t>
  </si>
  <si>
    <t>AYUDA ECONOMICA PARA OPERACIÓN Y GASTOS MEDICOS</t>
  </si>
  <si>
    <t>EMERITO CUSTODIO</t>
  </si>
  <si>
    <t>PAGO PRESENTACION ARTISTICA FIESTA PATRONALES HIDALGO, EL BOSQUE Y BATEY VERDE</t>
  </si>
  <si>
    <t>PAGO ALQUILER EQUIPOS Y TRABAJOS CAMINOS VECINALES</t>
  </si>
  <si>
    <t xml:space="preserve">DIOGENES DAVID SANTANA </t>
  </si>
  <si>
    <t>COMPRA ARICULOS FERRETEROS</t>
  </si>
  <si>
    <t>PAGO ALQUILER SONIDO Y PRESENTACIO ARTISTICA DOBLE DADDY YANKKE PATRONALES BOYA</t>
  </si>
  <si>
    <t>PAGO GASTOS PARA CUBRIR LIBERACION ALEVINES</t>
  </si>
  <si>
    <t>MIGUEL MERCEDES VASQUEZ</t>
  </si>
  <si>
    <t>PAGO REPARACION JEEPETA  DE LA GOBERNACION</t>
  </si>
  <si>
    <t>PEDRO FRANCISCO PEGUERO MERCEDES</t>
  </si>
  <si>
    <t>AYUDA ECONOMICA PARA CONSTRUCCION VIVIENDA</t>
  </si>
  <si>
    <t>LUIS ANTONIO MORENO LIRIANO</t>
  </si>
  <si>
    <t>PAGO IMPUSTE IR-17</t>
  </si>
  <si>
    <t>PAGO SRVICIOS PRESTADO</t>
  </si>
  <si>
    <t>PAGO SERVICIOS PRESTDOS</t>
  </si>
  <si>
    <t>PAGO SERVICIO CABLE OFICINA GOBERNACION</t>
  </si>
  <si>
    <t>PAGO SERVIVIO INTERNET GOBERNACION</t>
  </si>
  <si>
    <t>PAGO PRESENTACION ARTISTICA LOS CLASICOS DE LA BACHATA PATRONALES BOYA</t>
  </si>
  <si>
    <t>PAGO PERIFONEO PRESENTACION ARTISTICA PATRONALES BOYA</t>
  </si>
  <si>
    <t>CHARLES MORALES GUZMAN</t>
  </si>
  <si>
    <t>APORTE ECONOMICOEVENTO CULTURAL COMUNIDAD LA YAUTIA EN LOS BOTADOS YAMASA</t>
  </si>
  <si>
    <t>BANDERLINGTHER DE LEON DE LEON</t>
  </si>
  <si>
    <t>PAGO COMPRA MATERISLES GASTABLES OFICINA</t>
  </si>
  <si>
    <t>PAGO AYUDA COMPRA MATERIALES CONSTRUCCION REPARACION VIVIENDA</t>
  </si>
  <si>
    <t>ANA MARIA GUZMAN CASTILLO</t>
  </si>
  <si>
    <t>PAGO ACTIVIDAD ARTISTICA ORQUESTA PLATEADA PATRONALES CHIRINO</t>
  </si>
  <si>
    <t>PAGO COMPRA MATERISLES CONSTRUCCIION REPARACION VIVIENDA</t>
  </si>
  <si>
    <t>FLORENCIA HEREDIA SANTANA</t>
  </si>
  <si>
    <t>PAGO LAVADO Y MANTENIMIENTO DE YEEPETA GOBERNACION</t>
  </si>
  <si>
    <t>MIGUEL SERVICIOS  PRESTADOS</t>
  </si>
  <si>
    <t>OMNELINA ESTHER ROSARIO ALARCON</t>
  </si>
  <si>
    <t>PAGO CONFECCION MEDALLAS Y RECONOCIMIENTOS TORNEO VOLEYBOLL</t>
  </si>
  <si>
    <t>MARIO ANTONIO GUZMAN CASTRO</t>
  </si>
  <si>
    <t xml:space="preserve">PAGO COMPRA VARIOS MATERIALES CONSTRUCCION </t>
  </si>
  <si>
    <t>AYUDA COMPRA UNIFORMES TORNEO ESCUELA DE FUTBOLL SABANA GRANDE DE BOYA</t>
  </si>
  <si>
    <t>PAGO MANTENIMIENTO Y LAVADO DE CAMIONETA PLAN SOCIAL</t>
  </si>
  <si>
    <t>PAGO COMPRA PIEZAS DE VEHICULOS</t>
  </si>
  <si>
    <t>PAGO ALQUILER CAMION VOLTEO Y RETRO</t>
  </si>
  <si>
    <t xml:space="preserve">PAGO COMPRA ELECTRO DOMESTICOS </t>
  </si>
  <si>
    <t>MARIA MAGDALENA TOLENTINO AYBAR</t>
  </si>
  <si>
    <t>PAGO TRANSPORTE GRUPO MUSICAL CLASICOS DE LA BACHATA FIESTAS PATRONALES BOYA Y COPEY</t>
  </si>
  <si>
    <t>DANIEL MARTE ORTIZ</t>
  </si>
  <si>
    <t>PAGO COMPRA PIEZAS Y REPARACION TREN DELANTERO JEEPETA GOBERNACION</t>
  </si>
  <si>
    <t>PAGO COMPRA MATERIALES DE CONSTRUCCION</t>
  </si>
  <si>
    <t>PAGO COMPRA INSUMOS OPERATIVO CONTRA EL DENGUE DIA 30 Y 31 DE AGOSTO</t>
  </si>
  <si>
    <t>COMERCIAL ELENA S.R.L</t>
  </si>
  <si>
    <t>PAGO COMPRA INSUMOS OPERATIVO CONTRA EL DENGUE DIA 06 Y 07 DE SEPTIEMBRE</t>
  </si>
  <si>
    <t>PAGO REPARACION CALLE SECTOR PILANCON EL DEAN</t>
  </si>
  <si>
    <t>LUIS MANUEL HENRIQUE GERALDO</t>
  </si>
  <si>
    <t>PAGO COMPRA COMBUSTIBLE TRABAJO CAMINOS VECINALES</t>
  </si>
  <si>
    <t>ISLA DOMINICANA DE PETROLEO</t>
  </si>
  <si>
    <t>PAGO COMPLETIVO REPARACION CALLE PILANCON EL DEAN</t>
  </si>
  <si>
    <t>NULO NULO</t>
  </si>
  <si>
    <t>PAGO 16 HORAS DE ALQUILER GREDA PARA REPARACION CAMINO CARA LINDA</t>
  </si>
  <si>
    <t>MAUEL ANTONIO JORGE VEGAZO</t>
  </si>
  <si>
    <t>PAGO COMPRA SEGUNDA PARTIDA DE COMBUSTIBLE TRABAJO CAMINOS VECINALES</t>
  </si>
  <si>
    <t>JOSE ANTONIO ALVAREZ</t>
  </si>
  <si>
    <t>PAGO COMPRA DOS MIL PLANCHAS DE ZINC REPARACION VIVIENDA</t>
  </si>
  <si>
    <t>PAGO COMPRA CUATRO TUBOS PARA INSTALACION BOMBAS SUMERGIBLES</t>
  </si>
  <si>
    <t>PAGO COMPRA MIL FUNDAS DE CEMENTO PARA OPERATIVO REPARACION VIVIENDAS</t>
  </si>
  <si>
    <t>PAGO ALQUILER EQUIPOS REPARACION CAMINOS VECINALES BOMBOM, DAJAO PLATANAL</t>
  </si>
  <si>
    <t>RAFEL MEJIA MEJIA</t>
  </si>
  <si>
    <t>PAGO COMPRA COMBUSTIBLE REPARACION CAMINO VECINAL EL GUANITO</t>
  </si>
  <si>
    <t>PAGO COMPRA MADERA REPARACION VIVIENDAS MONTE PLATA Y PERALVILLO</t>
  </si>
  <si>
    <t>PAGO COMPRA MADERA REPARACION VIVIENDAS SABANA GRANDE DE BOYA</t>
  </si>
  <si>
    <t>PAGO ALQUILER GREDA PARA CAMINOS VECINALES SOLARES EN BOROJOL Y BAJA DE SABANA LARGA EN GONZALO</t>
  </si>
  <si>
    <t>PAGO COMPRA 50 CANASTILLA PARA DONACION MUJERES EMBARAZADAS</t>
  </si>
  <si>
    <t xml:space="preserve">PAGO BOMBA SUMERGIBLE PARA COMUNIDAD LA ALTAGRACIA Y BATEY SAN JUAN </t>
  </si>
  <si>
    <t xml:space="preserve">PAGO VARIOS MATERIALES DE COSNTRUCION </t>
  </si>
  <si>
    <t>PAGO COMPRA COMBUISTIBLE Y LUBRICANTES</t>
  </si>
  <si>
    <t>PAGO COMPRA VARIOS PIEZAS Y ARTICULOS DE REPUESTO</t>
  </si>
  <si>
    <t>AYUDA UNIVERSITARIA PERSONA ESCASOS RECURSOS</t>
  </si>
  <si>
    <t>YOCAIDI MARIA VASQUEZ MARINO</t>
  </si>
  <si>
    <t>COMPRA DISCO DURO PARA COMPUTADORA OFICINA GOBERNACION</t>
  </si>
  <si>
    <t>PAGO BOMBA SUMERGIBLE PARA DONACION PUEBLO NUEVO Y TINACO PARA MATA  LOS INDIOS</t>
  </si>
  <si>
    <t>PAGO COMPRA TRANSFORMADOR CAPACIDAD PARA 15 VIVIENDAS PARA DONAR COMUNIDAD EL PRADO</t>
  </si>
  <si>
    <t>RAFAEL HERNANDEZ</t>
  </si>
  <si>
    <t>PAGO SERVICIO CABLE</t>
  </si>
  <si>
    <t xml:space="preserve">PASERVICIO FLOTA EMPLEADOS GOBERNACION </t>
  </si>
  <si>
    <t>PAGO COMPRA COMPRESOL PARA DONACION GOMEROS LUISA PRIETA</t>
  </si>
  <si>
    <t>PAGO ALQUILER GREDA POR 12 HORAS REPARACION CAMINO VECINAL CACIQUE A VICENTE</t>
  </si>
  <si>
    <t>PAGO EQUIPO SONIDO ACTIVIDAD JUNTA DE VECINOS DE HATILLO</t>
  </si>
  <si>
    <t>MERLIN SAIRA SANTANA BRITO</t>
  </si>
  <si>
    <t>PAGO PRESENTACION ARTISTICA EL GUANITO BAYAGUANA</t>
  </si>
  <si>
    <t xml:space="preserve">PAGO COMPRA VARIOS MATERIALES DE CONSTRUCCION </t>
  </si>
  <si>
    <t>UYUDA PARA GASTOS MEDICOS</t>
  </si>
  <si>
    <t>ANA BERKIS MARTINEZ TORIBIO</t>
  </si>
  <si>
    <t>PAGO COMPRA SILLA DE CABALLO PARA RIFA FIESTAS PATRONALES PUEBLO NUEVO</t>
  </si>
  <si>
    <t>FERRER ENRIQUE PIMENTEL GURIDIS</t>
  </si>
  <si>
    <t>PAGO ALQUILER GREDAR REPARACION CAMINO EL GUANITO</t>
  </si>
  <si>
    <t>PAGO ALQUILER AUTO BUS VARIAS ACTIVIDADAES</t>
  </si>
  <si>
    <t>COMPRA MATERIALES DE CONSTRUCCION</t>
  </si>
  <si>
    <t>EDWAR ALBURQUERQUE</t>
  </si>
  <si>
    <t>PAGO PERIFONEO JORNADA CONTRA DENJE BAYAGUANA</t>
  </si>
  <si>
    <t>JUAN AUGUSTO GERMAN SANCHEZ</t>
  </si>
  <si>
    <t>PAGO REPUESTO GOMAS PARA DONAR MOTOCONCHISTAS</t>
  </si>
  <si>
    <t>PAGO PIEZAS Y REPUESTOS PARA DONACION</t>
  </si>
  <si>
    <t>PAGO COMPRA COMBUSTIBLE REPARACION CAMINO VECINAL RIO VERDE A YAMASA</t>
  </si>
  <si>
    <t>PAGO ALQUILER CAMIONETA PARA TRANSPORTAR MATERIALES DE CONSTRUCCION</t>
  </si>
  <si>
    <t xml:space="preserve">PAGO COMPRA VARIOS MATERIALES FERRETERO Y  DE COSNTRUCCION </t>
  </si>
  <si>
    <t>PAGO VARIOS VIAJES</t>
  </si>
  <si>
    <t>ERIBERTO BRITO HERNANDEZ</t>
  </si>
  <si>
    <t>PAGO COMPRA COMESTIBLE DONACION NUEVE DIAS</t>
  </si>
  <si>
    <t>ESTANISLAO BELTRAN DE LOS SANTOS</t>
  </si>
  <si>
    <t>AYUDA PAGO ALQUILER VIVIENDA</t>
  </si>
  <si>
    <t>JUAN EVANGELISTA RAFAEL MEDINA</t>
  </si>
  <si>
    <t>PAGO ACONDICIONAMIENTO CAMINOS VECINALES CUMUNIDADES RINCON HONDO, CARA LINDA, VIEJA Y VICENTE</t>
  </si>
  <si>
    <t>MARCOS ALEJANDRO AMPARO MARTE</t>
  </si>
  <si>
    <t>MIGUEL ANGEL VENTURA FIGUEROA</t>
  </si>
  <si>
    <t>FELIZ VINICIO BRAZOBAN</t>
  </si>
  <si>
    <t>PAGO SEVICIOS PRESTADOS</t>
  </si>
  <si>
    <t>PAGO SERVICIO INTERNET GOBERNACION</t>
  </si>
  <si>
    <t>AYUDA ECONOMICAEVENTO INTERNACIONAL TAEKUAMDO EN FLORIDA</t>
  </si>
  <si>
    <t>PAGO TRANSPORTE ORQUESTA VARIAS ACTIVIDADES ARTISTICAS</t>
  </si>
  <si>
    <t>PAGO APORTE ECONOMICO FERIA DEL LIBRO</t>
  </si>
  <si>
    <t>PAGO APORTE PATRONALES GONZALO</t>
  </si>
  <si>
    <t xml:space="preserve">PAGO FACTURA DE OCTUBRE DE ENERGIA ELECTRICA </t>
  </si>
  <si>
    <t>CLABORACION RIFA PRO FONDOS CONSTRUCCION TEMPLO PARROQUIAL LOS BOTADOS</t>
  </si>
  <si>
    <t>PATROSINIA SORIANO</t>
  </si>
  <si>
    <t>PAGO SERVICIOS FLOTA EMPLEADOS GOBERNACION</t>
  </si>
  <si>
    <t>AYUDA REARACION VIVIENDA</t>
  </si>
  <si>
    <t>PAGOCOMPRA BATERIA PARA JEEPETA GOBERNADOR</t>
  </si>
  <si>
    <t>ANABER ESPINISA BAEZ</t>
  </si>
  <si>
    <t>CARMEN LUISA MORIN</t>
  </si>
  <si>
    <t>AYUDA PAGO ESTUDIO</t>
  </si>
  <si>
    <t>AYUDA PAGO ESTUDIO MEDICO</t>
  </si>
  <si>
    <t>SIXTO ANTONIO SORIANO SEVERINO</t>
  </si>
  <si>
    <t>PAGO COMPRA ARTICULOS CONSTRUCCION Y REPUESTO VEHICULO</t>
  </si>
  <si>
    <t>CONMERCIAL SORIANO</t>
  </si>
  <si>
    <t>RAFAEL DE LA CRUZ ALCANTARA</t>
  </si>
  <si>
    <t>REPOCICION FONDOS VARIOS</t>
  </si>
  <si>
    <t>ESTERVINA PONCEANO</t>
  </si>
  <si>
    <t>PAGO ALQUILER CAMION VOLTEO TRABAJOS CAMINOS VECINALES</t>
  </si>
  <si>
    <t xml:space="preserve">PAGO SERCVICIO TELEFONO OFICINA </t>
  </si>
  <si>
    <t>PAGO ARREGLO MUEBLES GOBERNACION</t>
  </si>
  <si>
    <t>BELINYER JOSE JAVIER MAERCEDES</t>
  </si>
  <si>
    <t>ISABEL ELISA VOGT HERNANDEZ</t>
  </si>
  <si>
    <t>ABONO CONFECCION LIBRO HISTORIA DE MONTE PLATA</t>
  </si>
  <si>
    <t>JULIO ANTONIO REYES LEOCADIO</t>
  </si>
  <si>
    <t>MARIA ELISA COLMNA</t>
  </si>
  <si>
    <t>PAGO COMPRA PIEZAS Y REPARACION VEHICULOS QUE PRESTAN SERVICIO A LA GOBERNACION</t>
  </si>
  <si>
    <t>AYUDA PARA CONSTRUCION DE VIVIENDA</t>
  </si>
  <si>
    <t>MIREYA ALMONTE HERNANDEZ</t>
  </si>
  <si>
    <t>PAGO COMPRA VARIOS ELECTRODOMUESTICOS PARA DONAR</t>
  </si>
  <si>
    <t>PAGO SERVICIOS RESTADOS</t>
  </si>
  <si>
    <t>PAGO REPARACION GOMA DE PALA MECANICA</t>
  </si>
  <si>
    <t>MARCELINO GOMEZ FABIAN</t>
  </si>
  <si>
    <t>LIDIA CAROLINA HERRERA GUERRERO</t>
  </si>
  <si>
    <t>PAGO COMPRA LUBRICANTES Y COMBUSTIBLES</t>
  </si>
  <si>
    <t>DANNY SOSA AGÜERO</t>
  </si>
  <si>
    <t>PAGO ACTIVIDAD CULTURAL CRUCE DE MELA 2019</t>
  </si>
  <si>
    <t>ELSA MARIA GARRIDO</t>
  </si>
  <si>
    <t>APORTE PARA LA UNDECIMA VERSION EXPO MONTE PLATA 2019</t>
  </si>
  <si>
    <t>PAGO FACTURA VARIOS SERVICIOS FUNERARIOS</t>
  </si>
  <si>
    <t>PAGO VIATICO ACTIVIDAD JUVENIL PASTORAL</t>
  </si>
  <si>
    <t>SALUSTIANO PEREZ</t>
  </si>
  <si>
    <t>PAGO ACONDICIONAMIENTO Y MANTENIMIENTO DE CAMINO VECINALES ESTRELLA VIEJA Y EL COQUITO</t>
  </si>
  <si>
    <t>MARCOS ALEGJANDRO AMPARO MARTE</t>
  </si>
  <si>
    <t>PAGO TRANSPORTE ORQUESTAS VARIAS ACTIVIDADES ARTISTICA</t>
  </si>
  <si>
    <t>PAGO MANTENIMIENTO JEEPETA GOBERNADOR</t>
  </si>
  <si>
    <t>GENARO SEVERINO DE JESUS</t>
  </si>
  <si>
    <t>PAGO PRESENTACION ARTISTICA PATRONALES JUAN SANCHEZ</t>
  </si>
  <si>
    <t>PAGO COMPRA ARTICULOS Y ELECTRODOMESTICOS DONADOS</t>
  </si>
  <si>
    <t>PAGO COMPRA EQUIPO SONIDO PARA USO DE LA GOBERNACION</t>
  </si>
  <si>
    <t>MODESTO BRITO</t>
  </si>
  <si>
    <t>PAGO PRESENTACION ARTISTICA ORQUESTA PLATEADA FIESTA PROFONDOS PATRONALES MONTE PLATA</t>
  </si>
  <si>
    <t>PAGO COMPRA DE VARIOS ARTICULOS Y MATERIALES DE CONSTRUCCION</t>
  </si>
  <si>
    <t>PAGO PIEZAS JEEPETA GOBERNACION</t>
  </si>
  <si>
    <t>AUTO REPUESTO PANTERA, SRL</t>
  </si>
  <si>
    <t>PAGO CMPRA ARTICULOS COMESTIBLES</t>
  </si>
  <si>
    <t>BELKIS MARIA DE JESUS TOLENTINO</t>
  </si>
  <si>
    <t>AYUDA PARA GASTOS GRADUACION UNIVERSITARIA</t>
  </si>
  <si>
    <t>MIGUILINA REYES SORIANO</t>
  </si>
  <si>
    <t>ANGELA MONTERO</t>
  </si>
  <si>
    <t>JUAN FRANCISCO</t>
  </si>
  <si>
    <t>PARA CUBRIR GASTOS TARIMA VIP FESTAS POPULARES SABANA GRANDE DE BOYA</t>
  </si>
  <si>
    <t>AYUDA ECONOMICA PARA PERSONAS ESCASOS RECURSOS</t>
  </si>
  <si>
    <t>DANNY FRANCISCO SOSA AGÜERO</t>
  </si>
  <si>
    <t>PAGO ACONDICIONAMIENTO Y PINTURA PALOS DE LA BANDERAS</t>
  </si>
  <si>
    <t>JULIO CESAR DE LOS SANTOS</t>
  </si>
  <si>
    <t>YOHAN RAFAEL MORENO CONTRERAS</t>
  </si>
  <si>
    <t>PAGO COMPRA BOLETOS PARA RIFA NAVIDEÑAS COMUNIDAD MAJAGUAL</t>
  </si>
  <si>
    <t>VINICIO ANTONIO TAVERAS GOMEZ</t>
  </si>
  <si>
    <t>MAIKI TOMAS MORENO DE JESUS</t>
  </si>
  <si>
    <t>PAGO COMPRA SUVENILES NAVIDEÑOS PARA EMPLEDOS GOBERNACION</t>
  </si>
  <si>
    <t>GLENYS YSABEL AMPARO PAYANO</t>
  </si>
  <si>
    <t>PAGO PRESENNTACION ARTISTICA FIESTA EMPLEADOS HOSTPITAL DE SABANA Y ALQUILER PLANTA</t>
  </si>
  <si>
    <t>PAGO SERVICIOS REALIZADOS ALMACEN CAJAS NAVIDEÑAS</t>
  </si>
  <si>
    <t>PAGO TRANSPORTE Y DESMONTES POLLOS PARA OPERATIVO NAVIDEÑO</t>
  </si>
  <si>
    <t>PAGO PRESETACION ARTISTICA ORQUESTA PLATEADA PATRONALES HIDALGO</t>
  </si>
  <si>
    <t>PARA CUBRIR GASTOS E IMPREVISTOS TARIMA VIP FIESTAS POPULARES MONTE PLATA</t>
  </si>
  <si>
    <t>PAGO COMPRA COMBUSTIBLE TRABAJOS CAMINOS VECINALES</t>
  </si>
  <si>
    <t>APORTE ECONOMICO FIESTAS PATRONALES COMUNIDAD COJOBAL</t>
  </si>
  <si>
    <t>FRANKLIN YAQUE JOSE</t>
  </si>
  <si>
    <t>ANGELA MARIA BURGOS</t>
  </si>
  <si>
    <t>PAGO GASTOS E IMPREVISTOS TARIMA VIP FIESTSA POPULARES BAYAGUANA</t>
  </si>
  <si>
    <t>PAGO ARTICULOS DE REPUESTO DONADOS</t>
  </si>
  <si>
    <t>PAGO MEDICAMENTOS DONADOS</t>
  </si>
  <si>
    <t>PAGO ARTICULOS FERRETEROS Y MATERIALES DE CONSTRUCCION</t>
  </si>
  <si>
    <t>PAGO PRESENTACION ARTISTICA TARIMA FIESTAS POPULARES MONTE PLATA</t>
  </si>
  <si>
    <t>PAGO PRESENTACION ARTISTICA PATRONALES HIDALGO Y ENCUENTRO COMUNITARIO BARRIO LOS CHOFERES</t>
  </si>
  <si>
    <t>PAGO PRESENTACION ARTISTICA FIESTAS PATRONALES EL CACIQUE</t>
  </si>
  <si>
    <t>PAGO COMPRA CARPA PARA USO GOBERNACION</t>
  </si>
  <si>
    <t>PAGO TRABAJO DE AGRIMENSURA</t>
  </si>
  <si>
    <t>AMIN EMILIO ROSARIO MENDEZ</t>
  </si>
  <si>
    <t>MANUEL DE JESUS SORIANO</t>
  </si>
  <si>
    <t>PAGO COMPRA VARIOS ALMUERZOS PARA ACTIVIDADES</t>
  </si>
  <si>
    <t>PAGO ALQUILER SONIDIO TARIMA PATRONALES LOS HIDALGOS</t>
  </si>
  <si>
    <t>AYUDA ECNOMICA PERSONA ESCASOS RECURSOS</t>
  </si>
  <si>
    <t>CONRADO SANTANA DEL ROSARIO</t>
  </si>
  <si>
    <t>ORLANDO MIGUEL FABIAN DE JESUS</t>
  </si>
  <si>
    <t>JESUS MANUEL MARTE CARRERAS</t>
  </si>
  <si>
    <t>PAGO ALQUILER CAMION TRANSPORTE RACONES ALIMENTARIAS</t>
  </si>
  <si>
    <t>DANTA TEJEDA</t>
  </si>
  <si>
    <t>PAGO COMPRA VARIOS MATERIALES DE CONSTRUCCION</t>
  </si>
  <si>
    <t xml:space="preserve">PAGO COMPRA VARIOS MATERIALES DE CONSTRUCCCION </t>
  </si>
  <si>
    <t>APORTE ACTIVIDAD JUNTA DE VECINOS BARRIO 30 DE MAYO</t>
  </si>
  <si>
    <t>JOSE ROBERTO QUIROZ</t>
  </si>
  <si>
    <t>PAGO SRVICIO CABLE GOBERNACION</t>
  </si>
  <si>
    <t>PAGO SERVICIO TELEFONO OFICINA GOBERNACION</t>
  </si>
  <si>
    <t>TEUDY RAFAEL AQUINO SOLANO</t>
  </si>
  <si>
    <t>PAGO COMPRA PIEZA MATERIALES COMPUTADORA OFICINA</t>
  </si>
  <si>
    <t>KELVIN CONCEPCION SANTOS</t>
  </si>
  <si>
    <t>CESAR NEOMICIO SANTANA GONZALEZ</t>
  </si>
  <si>
    <t>SANTIAGO BONIFACIO RAMIREZ</t>
  </si>
  <si>
    <t>PAGO COMPRA HELADO PARA ACTIVIDAD DIA DE REYES</t>
  </si>
  <si>
    <t>AYSEL YALIBIS JUNINAY GOMEZ PINEDA</t>
  </si>
  <si>
    <t>PAGO ANIMACION PAYASO PINTIN ACTIVIDAD DIA DE REYES</t>
  </si>
  <si>
    <t>ENRIQYE VASQUEZ HERNANDEZ</t>
  </si>
  <si>
    <t>PAGO ALQUILER CAMION REPARACION CAMINOS VECINALES</t>
  </si>
  <si>
    <t>ISIDRO AYBAR MORENO</t>
  </si>
  <si>
    <t>PAGO CORONAS Y ARREGLOS FLORALES ACTIVIDADES VARIAS</t>
  </si>
  <si>
    <t>ALEXANDER AQUINO VALERA</t>
  </si>
  <si>
    <t>PAGO REPARACION DE CRISTAL CON TINTAJE</t>
  </si>
  <si>
    <t>MARIANO AQUINO</t>
  </si>
  <si>
    <t>SANTA DE LOS SANTOS MIESES</t>
  </si>
  <si>
    <t>PAGO DONACION ESTUFA Y CILINDRO DE GAS PERSONA ESCASOS RECURSOS</t>
  </si>
  <si>
    <t>CANDIDA BURGOS</t>
  </si>
  <si>
    <t>PAGO CARPA ACTIVIDAD RODEO</t>
  </si>
  <si>
    <t>COMPRA DE 2 AUTOBUSES PARA SER DONADOS A LA ASOCIACION DE ESTUDIANTES UNIVERSITARIOS DE HATO SAN PEDRO Y DE BATEY LA ALTAGRACIA</t>
  </si>
  <si>
    <t xml:space="preserve">OCHOA HERMANOS S.A </t>
  </si>
  <si>
    <t>ENGRACIA A. MERCEDES DE CESPEDES</t>
  </si>
  <si>
    <t>PAGO SERVICIOS AMBULANCIA</t>
  </si>
  <si>
    <t>AYUDA MEDICA PARA OPERACIÓN</t>
  </si>
  <si>
    <t>LUCAS SANTOS</t>
  </si>
  <si>
    <t>ESPERANZA GARCIA VALDEZ</t>
  </si>
  <si>
    <t>PAGGO SERVICIOS PRESTADOS</t>
  </si>
  <si>
    <t xml:space="preserve">JUAN ALBERTO HERNANDEZ ALCANTARA </t>
  </si>
  <si>
    <t xml:space="preserve">ABONO POLIZA DE SEGUROS PARA AUTOBUSES DONADOS A ESTUDIANTES UNIVERSITARIOS DE HATO SAN PEDRO Y LA ALTAGRACIA </t>
  </si>
  <si>
    <t>MARTIN DE LOS SANTOS</t>
  </si>
  <si>
    <t>STARKY DE LA CRUZ</t>
  </si>
  <si>
    <t>PAGO PRESENTACION ARTISTICA FIESTA PATRONALES MONTE PLATA Y SAB. GRANDE DE BOYA</t>
  </si>
  <si>
    <t>PAGO VARIOS TANQUES PLASTICOS</t>
  </si>
  <si>
    <t>PAGO COMPRA TORNEO DE AJEDREZ BAYAGUANA</t>
  </si>
  <si>
    <t>GREGORY CARRERAS BAEZ</t>
  </si>
  <si>
    <t>AYUDA ECONOMICA COMPRA PIEZA VEHICULO AVERIADO</t>
  </si>
  <si>
    <t>PAGO TRANSPRTE JUGUETES</t>
  </si>
  <si>
    <t>PAGO VARIOS ELECTRODOMESTICOS PARA DONAR</t>
  </si>
  <si>
    <t>CASIMIRA CASTILLO</t>
  </si>
  <si>
    <t>AYUDA ECONIMICA PERSONA ESCASOS RECURSOS</t>
  </si>
  <si>
    <t>YUNEIDY MALIEL GARCIA</t>
  </si>
  <si>
    <t>PAGO ALQUILER SONIDO ACTIVIDAD DIA DE LOS REYES</t>
  </si>
  <si>
    <t>PAGO SERVICIO DE ENERGIA ELECTRICA GOBERNACION</t>
  </si>
  <si>
    <t>PAGO COMRA INYECTORA</t>
  </si>
  <si>
    <t>PAGO REPARACION INYECTORES</t>
  </si>
  <si>
    <t>PAGO SERVICIO INTERNET OFICINA GOBERNACION</t>
  </si>
  <si>
    <t>CHRISTIAN VICTORIA</t>
  </si>
  <si>
    <t>PAGO ALQUILER CAMIONETA VARIOS SERVICIOS</t>
  </si>
  <si>
    <t>PAGO PRESENTACION ARTISTICA PATRONALES MONTE PLATA</t>
  </si>
  <si>
    <t>AURIS MIGUEL DE JESUS FABIAN</t>
  </si>
  <si>
    <t>PAGO SERVICIO PICADERA PARA FIESTA EMPLEADOS GOBERNACION</t>
  </si>
  <si>
    <t>PAGO PRESENTACION ARTISTICA FIESTAS PATRONALES MONTE PLATA</t>
  </si>
  <si>
    <t>PAGO SERVICIO LAVANDERIA GOBERNACION</t>
  </si>
  <si>
    <t>PAGO ALQUILER ALMACEN PARA RACIONES</t>
  </si>
  <si>
    <t>JOSE FRANCISCO GUZMAN SANTANA</t>
  </si>
  <si>
    <t>PAGO REARACION DE FRENOS JEEPETA GOBERNACION</t>
  </si>
  <si>
    <t>PAGO COMPRA VARIOS ARTICULOS Y ELECTRODOMESTICOS PARA DONAR</t>
  </si>
  <si>
    <t>JOSE ANTONIO JAVIER MORENO</t>
  </si>
  <si>
    <t xml:space="preserve">PAGO LIMPIEZA AIRES Y GAS DE LA GOBERNACION </t>
  </si>
  <si>
    <t>WILFREDO A. REYNOSO MARTINEZ</t>
  </si>
  <si>
    <t>JOSE ALIDO MUSTAFA AYBAR</t>
  </si>
  <si>
    <t>TRANSPORTE RACIONES ALIMENTICIAS</t>
  </si>
  <si>
    <t>PAGO SERVICISO PRESTADOS</t>
  </si>
  <si>
    <t>PAGOS SERVICIOS PRESTADOS</t>
  </si>
  <si>
    <t>NARCISA MARIA VEGAZO CORDONES</t>
  </si>
  <si>
    <t>PAGO ALQUILER</t>
  </si>
  <si>
    <t>PAGO COMPRA VARIOS MEDICAMENTOS</t>
  </si>
  <si>
    <t>PAGO DEUDA COMPRA COMBUSTIBLES REPARACION CAMINOS VECINALES</t>
  </si>
  <si>
    <t>PAGO PRESENTACION ARTISTICA PATRONALES SABANA</t>
  </si>
  <si>
    <t>PAGO COMPRA VARIOS ALIMENTOS</t>
  </si>
  <si>
    <t>PAGO TRANSPORTE AUTOBUS</t>
  </si>
  <si>
    <t>PAGO ARREGLO FLORAL PARA REINA DEL CARNAVAL</t>
  </si>
  <si>
    <t>GASTOS OPERATIVOS ENTREGA DE RACIONES</t>
  </si>
  <si>
    <t>GASTOS OPERATIVOS ENTREGA RACIONES BAYAGUANA</t>
  </si>
  <si>
    <t>PAGO VIATICOS OPERATIVO RACIONES</t>
  </si>
  <si>
    <t>PAGO SERVICIO REPUESTOS</t>
  </si>
  <si>
    <t>PAGO COMPRA REPUESTOS Y PIEZAS DE VEHICULOS</t>
  </si>
  <si>
    <t>PAGO REPARACION Y MANTENIMIENTO INSTALACION ELECTRICA GOBERNACION</t>
  </si>
  <si>
    <t>PAGO COMPRA PUERTA METALICA</t>
  </si>
  <si>
    <t>JUAN AUGUSTO ADON VARGAS</t>
  </si>
  <si>
    <t>ALEXIS JOSE ACOSTA SOSA</t>
  </si>
  <si>
    <t>AYUDA ECONOMICA COMPRA MEDICAMENTOS</t>
  </si>
  <si>
    <t>PAGO SERVICIOS PRESTADOS  OPERATIVO SEMANA SANTA</t>
  </si>
  <si>
    <t>TOMAS REYNALDO APONTE</t>
  </si>
  <si>
    <t>PAGO VIATICO OPERATIVO SABAN GRANDE DE BOYA</t>
  </si>
  <si>
    <t>JUAN DE DIOS CAYETANO JOSE</t>
  </si>
  <si>
    <t>PAFO FACTURA FIESTAS POPOLUARES NAVIDAD 2019</t>
  </si>
  <si>
    <t>MIL MUSIC S.R.L</t>
  </si>
  <si>
    <t>PAGO TRANSPORTE CAJAS NAVIDEÑAS Y JUGUETES ACTIVIDAD DIA DE REYES</t>
  </si>
  <si>
    <t>PAGO ALQUILER CAMION PARA OPERATIVOS ENTREGAS DE RACIONES</t>
  </si>
  <si>
    <t>PAGO COMPLETIVO COMPRA BOMBA SUMERGIBLE BARRIO LOS SOLARES</t>
  </si>
  <si>
    <t>PAGO VIATICOS OPERATIVO DISTRIBUCION RACIONES</t>
  </si>
  <si>
    <t>RAFAEL LISANDRO HERRERA HERNANDEZ</t>
  </si>
  <si>
    <t>PAGO VARIOS ATAUDES PARA DONACION</t>
  </si>
  <si>
    <t>PAGO COMPRA VARIAS CANASTILLAS PARA EMBARAZADAS</t>
  </si>
  <si>
    <t>PAGO REPARACION YEPETA GOBERNACION</t>
  </si>
  <si>
    <t>EDWAR AQUILIES DE LOS SANTOS JIMENEZ</t>
  </si>
  <si>
    <t>PAGO COMPRA ALIMENTOS</t>
  </si>
  <si>
    <t>PAGO COMPRA ARTICULOS DE CONSTRUCCION</t>
  </si>
  <si>
    <t>GASTOS OPERATIVO PROVINCIAL ENTREGA DE ALIMENTOS</t>
  </si>
  <si>
    <t>PAGO COMPRA VARIOS  ARTICULOS FERRETERO PARA DONAR</t>
  </si>
  <si>
    <t>PAGO REPARACION PUERTA CORREDIZA ALMACEN GOBERNACION</t>
  </si>
  <si>
    <t>PAGO CABLE OFICINA GOBERNACION</t>
  </si>
  <si>
    <t>PAGO INTERNET OFICINA GOB.</t>
  </si>
  <si>
    <t>PAGO ALQUILER CAMION PARA REALIZACION TRABAJOS DE LA GOBERNACION</t>
  </si>
  <si>
    <t>PAGO VARUIS SERVICIOS PRESTADOS</t>
  </si>
  <si>
    <t>PAGO SERVICIOS ENERGIA ELECTRICA GOBERNACION</t>
  </si>
  <si>
    <t>PAGO ALQUILER CAMION OPERATIVO RACIONES YAMASA</t>
  </si>
  <si>
    <t>ADELA YUDERKY FERNADEZ</t>
  </si>
  <si>
    <t>PAGO DEUDA COMPRA COMBUSTIBLES, LUBRICANTES Y PIEZAS DE VEHICULOS</t>
  </si>
  <si>
    <t>PAGO COMPRA COMPUTADORA PARA DONAR ESTUDIANTE</t>
  </si>
  <si>
    <t>PAGO COMPRA PIEZAS PARA YEEPETA GOBERNACION Y REPARACION</t>
  </si>
  <si>
    <t>PAGO ALQUILER CAMION PARA TRANSPORTE RACIONES OPERATIVO</t>
  </si>
  <si>
    <t>PAGO ALQUILER RETO CAVADORA  VARIOS TRABAJOS</t>
  </si>
  <si>
    <t>DOMINGO B. TAVAREZ</t>
  </si>
  <si>
    <t>ESCALEN MICHELLE GUZMAN CASIDA</t>
  </si>
  <si>
    <t>ARMANDO DE LEOSN BAEZ</t>
  </si>
  <si>
    <t>Menos: Notas de credito de mes  (Ajuste)</t>
  </si>
  <si>
    <t>NOTAS DE DEBITOS MES ANTERIOR</t>
  </si>
  <si>
    <t>REINTEGRO CHEQUES EN TRANSITO</t>
  </si>
  <si>
    <t>DEVUELTO CHEQUE</t>
  </si>
  <si>
    <t>PAGO COMPRA PIEZA VEHICULO GOBERNACION</t>
  </si>
  <si>
    <t>MIUEL ANGEL DE LOS SANTOS CASTRO</t>
  </si>
  <si>
    <t>PAGO TRABAJOD REALIZADOS Y ALQUILER CAMIONETA PARA OPERATIVOS COVID-19</t>
  </si>
  <si>
    <t>MARCOS DIMA TOLENTINO</t>
  </si>
  <si>
    <t>PAGO COMPRA PIEZAS Y REPARACION VEHICULO</t>
  </si>
  <si>
    <t>REPUESTO Y SERVICIOS PECRIS, SRL</t>
  </si>
  <si>
    <t>FAFAEL ANTONIO PEGUERO</t>
  </si>
  <si>
    <t>COMPRA NEUMATICOS VEHICULO GOBERNACION</t>
  </si>
  <si>
    <t>PAGO CAMPRA VARIOS MATERIALES DE CONSTRUCCION</t>
  </si>
  <si>
    <t>PAGO COMPRA ARREGLO DE FLORES DIA DE LAS MADRES</t>
  </si>
  <si>
    <t>PAGO PIEZAS PARA DONACION</t>
  </si>
  <si>
    <t>PAGO SERVICIO ENERGIA ELECTRICA DE LA GOBERNACION</t>
  </si>
  <si>
    <t>REPOSICION PAGO VIATICOA Y PEAJE</t>
  </si>
  <si>
    <t>PAGO REPUESTOS Y SERVICIOS PEGRIS, SRL</t>
  </si>
  <si>
    <t>RESPUESTOS Y SERVICIOS PECRIS, SRL</t>
  </si>
  <si>
    <t>PAGO A OBREROS DESMONTADORES RACIONES ALIMENTICIAS</t>
  </si>
  <si>
    <t>YOMERY MORENA CARRERA</t>
  </si>
  <si>
    <t>PAGO SERVICIO TELEFONO  GOBERNACION</t>
  </si>
  <si>
    <t>PAGO COMPRA VARIOS PRODUCTOS PARA DONACION GANADEROS</t>
  </si>
  <si>
    <t>ELISELDA FRIAS MORENO</t>
  </si>
  <si>
    <t>PAGO TRABAJO GREDA CAMINO CRUCE MELA A CARA LINDA</t>
  </si>
  <si>
    <t>SAMUEL MARTINEZ SOSA</t>
  </si>
  <si>
    <t>PAGO DEUDA COMBUSTIBLE REPARACION CAMINOS VECINALES RINCON CLARO, HATO SAN PEDRO Y ALTAGRACIA, MUNICIPIO SAB. GRANDE DE BOYA</t>
  </si>
  <si>
    <t>PAGO ALQUILER CAMION OPERATIVO DISTRIBUCION DE RACIONES EN LA PROVINCIA</t>
  </si>
  <si>
    <t>ROSA SANTA  BIDO</t>
  </si>
  <si>
    <t>DELIA MAGARITA CARRERA</t>
  </si>
  <si>
    <t>EINAR S. DE LA CRUZ</t>
  </si>
  <si>
    <t>PAGO COMPRA PIEZAS Y SERVICIO REPARACION VEHICULO</t>
  </si>
  <si>
    <t>AYUDA PARA COMPRA ARTICULOS INSTALACION SALON DE BELLEZA</t>
  </si>
  <si>
    <t>GLADYS MARIA LACEN PIMENTEL</t>
  </si>
  <si>
    <t>COMPRA VARIOS ARTICULOS COMESTIBLES</t>
  </si>
  <si>
    <t>ELPI0 MARTE</t>
  </si>
  <si>
    <t>COMPRA VARIOS MATERILAES DE CONSTRUCCION</t>
  </si>
  <si>
    <t>REPOSICION FONDOS COMPRA DE IMPRESORA PARA LA GOBERNACON</t>
  </si>
  <si>
    <t>COMPRA ARTICULO ELECTRODOMESTICO VARIOS DONADOS A PERSONAS ESCASOS RECURSOS</t>
  </si>
  <si>
    <t>PAGO COMPRA PERCIANAS DONADAS A IGLESIA EVANGELICA</t>
  </si>
  <si>
    <t>AYUDA ECONOMICA PARA PAGARE MOTOCICLETA</t>
  </si>
  <si>
    <t>PAGO SERVICIO ENERGIA ELECTRICA OFICINA GOBERNACION</t>
  </si>
  <si>
    <t>PAGO SERVICIOS INTERNET OFICINA GOBERNACION</t>
  </si>
  <si>
    <t>PASO COMPRA PIEZAS Y REPUSTOS</t>
  </si>
  <si>
    <t>REPUESTOS Y SERBVICIOS PECRIS, SRL</t>
  </si>
  <si>
    <t>PAGO SERVICIOS Y TRABAJOS JURIDICOS DE LA GOBERNACION</t>
  </si>
  <si>
    <t>PAGO ALQUILER RETROCABADORA</t>
  </si>
  <si>
    <t>PAGO DEUDA FIESTA PATRONALES SABANA GRANDE DE BOYA ENERO</t>
  </si>
  <si>
    <t>PAGO TRABAJOS REPARACION CAMINOS VECINALES RIO VERDE</t>
  </si>
  <si>
    <t>PAGO COMPRA CARTUCHO IMPRESORA CANON OFICINA GOBERNACION</t>
  </si>
  <si>
    <t>PAGO LAVADO VEHICULO GOBERNACION</t>
  </si>
  <si>
    <t>TRANSFERENCIA</t>
  </si>
  <si>
    <t>ANGEL CESAREO VENTURA CARRERA</t>
  </si>
  <si>
    <t>PAG COMPRA ELECTRODOMESTICOS Y CANASTILLAS PARA DONACION</t>
  </si>
  <si>
    <t xml:space="preserve">PAGO COMPRA MATERIALES DE CONSTRUCCION </t>
  </si>
  <si>
    <t>PAGO COMPRA VARIOS MEDICAMENTOS PARA DONACION</t>
  </si>
  <si>
    <t>PAGO COMPRA MATERIALES GASTABLES PARA LA OFICINA</t>
  </si>
  <si>
    <t>PAGO COMPRA PIEZAS Y ARTICULOS DE REPUESTO</t>
  </si>
  <si>
    <t>PAGO COMPRA ATAUDES</t>
  </si>
  <si>
    <t>PAGO VARIAS COMPRAS ELECTRODOMESTICOS PARA DONAR</t>
  </si>
  <si>
    <t>PAGO SERVICIOS VIAJES</t>
  </si>
  <si>
    <t>PAGO VARIOS ALQUILERES DE SONIDO Y PERIFONEO</t>
  </si>
  <si>
    <t>PAGO APORTE IMPRESIÓN LIBRO</t>
  </si>
  <si>
    <t>PAGO SERVIVCIO FLOTA EMPLEADOS GOBERNACION</t>
  </si>
  <si>
    <t>ADELA YUDERKI FERNANDEZ</t>
  </si>
  <si>
    <t>PAGO MANTENIMIENTO AIRES ACONDICIONADOS GOBERNACION</t>
  </si>
  <si>
    <t>PAGO COMPRA COMBIUSTIBLE</t>
  </si>
  <si>
    <t>PAGO VARIOS SERVICIO DE ALMUERZOS Y ALQUILER MESAS Y SILLAS</t>
  </si>
  <si>
    <t>PAGO VARIOS SERVICIOS DE ALMUERZOS</t>
  </si>
  <si>
    <t>PAGO RETIRO SERVICIO FLOTA EMPLEADOS GOBERNACION</t>
  </si>
  <si>
    <t>PAGO PINTURA ALMACEN ALQUILADO PARA ALMACENAR RACIONES</t>
  </si>
  <si>
    <t>WILSON ESTERLIN CARRERA SANTANA</t>
  </si>
  <si>
    <t>SE USO PARA PRUEBA (MOTIVO)</t>
  </si>
  <si>
    <t>POR CAMBIO DE MONTO (MOTIVO)</t>
  </si>
  <si>
    <t>NULO, NO QUEDO EN LOS MARGENES CORRESPONDIENTES(MOTIVO)</t>
  </si>
  <si>
    <t>PAGO ALQUILER VEHICULO</t>
  </si>
  <si>
    <t>MARIELIZA SEVERINO DE LA GUARDIA</t>
  </si>
  <si>
    <t>NOTAS DEBITOS DEL MES</t>
  </si>
  <si>
    <t>DEOSITO</t>
  </si>
  <si>
    <t>NOTAS DEBITO MES ANTERIOR</t>
  </si>
  <si>
    <t>BLADIMIL SANCHES</t>
  </si>
  <si>
    <t>PAGO SERVICIOS PRESTADOS AGOSTO</t>
  </si>
  <si>
    <t>PAGO SERVICIO PRESTADO AGOSTO</t>
  </si>
  <si>
    <t>BLADIMIL SANCHEZ DE JESUS</t>
  </si>
  <si>
    <t>YAMILKA MEJIA</t>
  </si>
  <si>
    <t>AYUDA ECONOMICA  GASTOS MEDICOS</t>
  </si>
  <si>
    <t>MILAGROS A. CONTRERAS</t>
  </si>
  <si>
    <t>MEIRENI E. CONCECEPCION VIDAL</t>
  </si>
  <si>
    <t>CECILIO Y.BERROA RECIO</t>
  </si>
  <si>
    <t xml:space="preserve">PAGO SERVICIOs PRESTADOs </t>
  </si>
  <si>
    <t>MICHAEL Y. MUÑOZ MEDRANO</t>
  </si>
  <si>
    <t>NARCISA M. VEGAZO CORDONES</t>
  </si>
  <si>
    <t>RIGOBERTO EUSEBIO RAMIREZ</t>
  </si>
  <si>
    <t>FRACIS ALBERTO MARTE</t>
  </si>
  <si>
    <t>RAUL V. CARABALLO FABIAN</t>
  </si>
  <si>
    <t>ALEJANDRINA DE LA CRUZ ZAPATA</t>
  </si>
  <si>
    <t>MARIA A. MEJIA ZAPATA</t>
  </si>
  <si>
    <t>FRANCIS A. MARTE</t>
  </si>
  <si>
    <t>PAGO SERVICIOS DE ACTIVIDADES</t>
  </si>
  <si>
    <t>DAFANI MEJIA RODRIGUEZ</t>
  </si>
  <si>
    <t>JOHN VASQUEZ MERCEDES</t>
  </si>
  <si>
    <t>APERTURA DE CAJA CHICA</t>
  </si>
  <si>
    <t>RICARDO CARABALLO ROJAS</t>
  </si>
  <si>
    <t xml:space="preserve">AYUDA ECONOMICA  </t>
  </si>
  <si>
    <t>EDUVIGES MEJIA ZAPATA</t>
  </si>
  <si>
    <t>GUILLERMO WILLIAN CONCEPCION</t>
  </si>
  <si>
    <t>AYUDA MEDICA</t>
  </si>
  <si>
    <t>WILTON LUIS F. MEJIA GARCIA</t>
  </si>
  <si>
    <t>TOMASINA BENITEZ DE LA ROSA</t>
  </si>
  <si>
    <t>PAGO MONTAJE DE ACTIVIDAD</t>
  </si>
  <si>
    <t>FRANKSUANI RODRIGUEZ GIL</t>
  </si>
  <si>
    <t xml:space="preserve">PAGO COMPRA DE FLOTA </t>
  </si>
  <si>
    <t>SERGIO PERARTA FERRE</t>
  </si>
  <si>
    <t>PAGO PERIODISTAS ACTIVIDAD</t>
  </si>
  <si>
    <t xml:space="preserve">PAGO ACTIVIDAD CON PERIODISTAS </t>
  </si>
  <si>
    <t xml:space="preserve"> ACTIVIDAD REFORZAMIENTO DEL COVID</t>
  </si>
  <si>
    <t xml:space="preserve"> COMPRA DE MATERIALES GASTABLES</t>
  </si>
  <si>
    <t>ELIUD PRENZA</t>
  </si>
  <si>
    <t>ALQUILER DE CARPA Y REFRIGERIOS</t>
  </si>
  <si>
    <t>VIAJE MONTE PLATA YABACAO</t>
  </si>
  <si>
    <t>WELINTON M. REYNOSO AMPARO</t>
  </si>
  <si>
    <t>REPUESTOS Y SERVICIOS PECRIS SRL</t>
  </si>
  <si>
    <t>PAGO SERVICIO DE TRANSPORTE</t>
  </si>
  <si>
    <t xml:space="preserve"> PAGO MATENIMIENTO DEL VEICULO</t>
  </si>
  <si>
    <t>PAGO MANTENIMIENTO DEL VEICULO</t>
  </si>
  <si>
    <t>PAGO SERVICIO DE GRUA</t>
  </si>
  <si>
    <t xml:space="preserve">ANDRES CORCINO DE LOS SANTOS </t>
  </si>
  <si>
    <t>PAGO A PERIODISTA</t>
  </si>
  <si>
    <t>JONATAN L.CONTRERAS HERNANDES</t>
  </si>
  <si>
    <t xml:space="preserve">DEMETRIO G. DE LOS SANTOS </t>
  </si>
  <si>
    <t>PAGO SERVICIOS DE LAVANDERIA</t>
  </si>
  <si>
    <t>PAGO SERVISIO DE INTERNET</t>
  </si>
  <si>
    <t>ESTEFANIA ALCANTARA</t>
  </si>
  <si>
    <t>PARA AYUDAS EN EFECTIVO INDIBIDUAL</t>
  </si>
  <si>
    <t>SERGIO LUIS MAZARA</t>
  </si>
  <si>
    <t>DARLENY CONTRERAS CONTRERAS</t>
  </si>
  <si>
    <t>PAGO IMPRECIONES DE LA GOBERNACION</t>
  </si>
  <si>
    <t>NOTA DE DEBITOS BANCARIAS</t>
  </si>
  <si>
    <t>PAGO SERVISIOS PRESTADOS</t>
  </si>
  <si>
    <t>BLADIMIL SANCHES DE JESUS</t>
  </si>
  <si>
    <t>ALEJANDRINA DE LACRUZ ZAPATA</t>
  </si>
  <si>
    <t>MARIELIZA SEVERINO DE LA GUARDA</t>
  </si>
  <si>
    <t>FRANCIS ALBERTO MARTES</t>
  </si>
  <si>
    <t>DOMINGO ALBERTO OLMOS</t>
  </si>
  <si>
    <t>EDY ALBERTO BATISTA</t>
  </si>
  <si>
    <t>JOSE S. PAEZ ORTIZ</t>
  </si>
  <si>
    <t>LOURDES D. MANZANILLO DE MERCADO</t>
  </si>
  <si>
    <t>PAGO SERVISIO DE CABLE</t>
  </si>
  <si>
    <t>CLARO</t>
  </si>
  <si>
    <t>AVANCE REMOZAMIENTO DE JARDINERIA</t>
  </si>
  <si>
    <t>CANDIDO DOÑE MEJIA</t>
  </si>
  <si>
    <t xml:space="preserve">PAGO AREGLO FLORAL </t>
  </si>
  <si>
    <t>SANTA SEG. MAÑON MEDINA DE ZAPATA</t>
  </si>
  <si>
    <t>PAGO MATERIALES GASTABLES</t>
  </si>
  <si>
    <t>SOLUCIONES EDUC. Y COMERCIALAES LITERATO</t>
  </si>
  <si>
    <t>ALQUILER DE SILLAS Y MESAS ACTIVIDAD</t>
  </si>
  <si>
    <t>PAGO GASTOS VARIADOS ANEXOS FACT.</t>
  </si>
  <si>
    <t>PAGO GASTOS FIJOS PARA AYUDAS EFEC.</t>
  </si>
  <si>
    <t>PAGO ALQUILER VEHICULO GOBERNACION</t>
  </si>
  <si>
    <t>COMPRA CHIVO ACTIVIDAD TITULACION</t>
  </si>
  <si>
    <t>JULIO A. DE LA CRUZ ACOSTA</t>
  </si>
  <si>
    <t>COMPRA MESA CONFERENCIA Y CAMARA</t>
  </si>
  <si>
    <t>LUCITANIA M. SANTANA CASTILLO</t>
  </si>
  <si>
    <t>REPOSICION DE CAJA CHICA</t>
  </si>
  <si>
    <t>DONACION DIR. PROV. DE DEPORTE</t>
  </si>
  <si>
    <t>THERRY AQUINO</t>
  </si>
  <si>
    <t>NERBI HICIANO VASQUEZ</t>
  </si>
  <si>
    <t>AYUDA PARA GASTOS UNIBERSITARIOS</t>
  </si>
  <si>
    <t>DENIS CASTILLO ROJAS</t>
  </si>
  <si>
    <t>APORTE ECONOMICO TORNEO SOFBOLL</t>
  </si>
  <si>
    <t>HERNAN A. LEYBA DE LOS SANTOS</t>
  </si>
  <si>
    <t>ESTACION DE SERVICIOS MON. PLATA S.R.L</t>
  </si>
  <si>
    <t>AYUDA ECONOMICA A IGLECIAS</t>
  </si>
  <si>
    <t>JUANA C. TORRES DE FABIAN</t>
  </si>
  <si>
    <t>COMPRA MANTELES Y BAMBALINAS</t>
  </si>
  <si>
    <t>OSIRES DE LA CRUZ RAMOS</t>
  </si>
  <si>
    <t xml:space="preserve">PAGO MESA PLASTICA DEL SALON </t>
  </si>
  <si>
    <t>ALMUERZO CON COMICION DESARROLLO</t>
  </si>
  <si>
    <t>NICOLAS DE LOS SANTOS PEREZ</t>
  </si>
  <si>
    <t>MILAGROS ALTAGRACIA MEJIA</t>
  </si>
  <si>
    <t>COMPRA AIRE ACONDICIONADO PINTURA</t>
  </si>
  <si>
    <t>BOLIVAR E. ROMERO JAVIER</t>
  </si>
  <si>
    <t>JUAN YSIDRO VIDAL BRITO</t>
  </si>
  <si>
    <t>AYUDA PARA ESCUELA DE MUSICA</t>
  </si>
  <si>
    <t>AGUSTIN DE JESUS</t>
  </si>
  <si>
    <t>ANTHONY FANITH SANCHES</t>
  </si>
  <si>
    <t>ERICKSON J.PEGUERO GARCIAS</t>
  </si>
  <si>
    <t>GASTOS POR VISITA DE EMERGENCIA</t>
  </si>
  <si>
    <t>LUCIO JAVIER JAVIER</t>
  </si>
  <si>
    <t>PAGO SONIDO ACTIVIDAD EMERGENCIA</t>
  </si>
  <si>
    <t>ALBERTO J. HERNANDEZ CRUZ</t>
  </si>
  <si>
    <t>PAGO PINTURA DE PUERTAS</t>
  </si>
  <si>
    <t>ELERCIDO DE LEON</t>
  </si>
  <si>
    <t>PAGO PINTURA TODO EL INTERIOR</t>
  </si>
  <si>
    <t>YENSER R. ARAUJO VASQUEZ</t>
  </si>
  <si>
    <t>PAGO JORNADA DE LIMPIEZA</t>
  </si>
  <si>
    <t>PILAR ACOSTA GERMAN</t>
  </si>
  <si>
    <t>PAGO OPERATIVO DE LIMPIEZA</t>
  </si>
  <si>
    <t>MIGUEL A. DE LA ROSA MARTINES</t>
  </si>
  <si>
    <t>PAGO REPARACION  ELECTRICA</t>
  </si>
  <si>
    <t>JEFRY A. AYBAR MARTE</t>
  </si>
  <si>
    <t>PAGO POR SEGURIDAD</t>
  </si>
  <si>
    <t>JOSE MIGUEL CAMPAÑA REYES</t>
  </si>
  <si>
    <t>PAGO Artículos FERRETEROS</t>
  </si>
  <si>
    <t>JUAN ANTONIO DIAZ MERCEDES</t>
  </si>
  <si>
    <t>INSTALACION DE AIRE ACONDICIONADO</t>
  </si>
  <si>
    <t>SANTO F. CASTRO SANTANA</t>
  </si>
  <si>
    <t xml:space="preserve">MANTENIMIENTO CAMBIO ACEITE FIRTRO </t>
  </si>
  <si>
    <t>AREGLO  TECHO CORTINAS Y PAREDES</t>
  </si>
  <si>
    <t>SIMON SOSA MARTE</t>
  </si>
  <si>
    <t>PAGO PERIODISTA</t>
  </si>
  <si>
    <t>JONATAN L. CONTRERAS HERNADEZ</t>
  </si>
  <si>
    <t>LUZ M. DE PAULA DEL ROSARIO</t>
  </si>
  <si>
    <t>PAGO TERMINACION DE JARDINERIA</t>
  </si>
  <si>
    <t>FRENTE DEL CARIBE</t>
  </si>
  <si>
    <t>ESTACION DE SERVICIOS MONTE PLATA</t>
  </si>
  <si>
    <t>MATERIALES INSTALACION ELECTRICA</t>
  </si>
  <si>
    <t>RAFAREL BENITEZ</t>
  </si>
  <si>
    <t>PAGO REGALIA PASCUAL</t>
  </si>
  <si>
    <t>NARCISA M.VEGAZO CORDONES</t>
  </si>
  <si>
    <t>MARIA SANTO AQUINO</t>
  </si>
  <si>
    <t>ANASTACIO PIÑEDO</t>
  </si>
  <si>
    <t>ESTEFANIA TAVARES MORA</t>
  </si>
  <si>
    <t>WANYEL SAMEL REYNOSO MERSEDES</t>
  </si>
  <si>
    <t>PAGO VIATICOS , PEAJES Y GASTOS REP.</t>
  </si>
  <si>
    <t>RAFAELA JAVIER GOMERA</t>
  </si>
  <si>
    <t xml:space="preserve">COMPRA SILLON Y COUTER </t>
  </si>
  <si>
    <t>MUEBLES OMAR S.A</t>
  </si>
  <si>
    <t>FRANCIS ALBERTO MARTE</t>
  </si>
  <si>
    <t>PAGO DECORACION NAVIDEÑA</t>
  </si>
  <si>
    <t>PATRIA R. FABIAN CASTRO DE G.</t>
  </si>
  <si>
    <t>AREGLO PLANTA ELECTRICA GOBERNACION</t>
  </si>
  <si>
    <t>AYUDA EN EFECTIVO INDIVIDUAL</t>
  </si>
  <si>
    <t>PAGO SERVISIOS PRESTADO NOVIEMBRE</t>
  </si>
  <si>
    <t>REUNION Y ALMUERZO NAVIDEÑOS</t>
  </si>
  <si>
    <t>COMPRA NEVERA Y ESTUFA</t>
  </si>
  <si>
    <t>PAGO RECOGIDA DE BASURA</t>
  </si>
  <si>
    <t>SARUVI A. MEJIA REYNOSO</t>
  </si>
  <si>
    <t>PAGO AYUDA MEDICA</t>
  </si>
  <si>
    <t>LEONEL SOSA SOAS</t>
  </si>
  <si>
    <t>ALQUILER VEICULO DE LA GOBERNADORA</t>
  </si>
  <si>
    <t>JOHN VAZQUEZ MERCEDES</t>
  </si>
  <si>
    <t xml:space="preserve">PAGO 50% DEUDA JESTION PASADA </t>
  </si>
  <si>
    <t>AYUDA CENA DE NAVIDAD</t>
  </si>
  <si>
    <t>JUSTINA SANTANA VIDAL</t>
  </si>
  <si>
    <t>AYUDA DE NAVIDAD</t>
  </si>
  <si>
    <t>MARIA D. APONTE SOLANO</t>
  </si>
  <si>
    <t>PAGO ALMUERZO ACTIVIDAD BAYAGUANA</t>
  </si>
  <si>
    <t>FRANCISCO A. SANTANA ORTIZ</t>
  </si>
  <si>
    <t>LUIS JOSE SANTANA REYNA</t>
  </si>
  <si>
    <t>AYUDA  HOGAR DE ANCIANOS Y NIÑOS</t>
  </si>
  <si>
    <t>MARIA A. VARGAS GENERES</t>
  </si>
  <si>
    <t>REYNALDO DE LOS SANTOS</t>
  </si>
  <si>
    <t>APORTE ECONOMICO TALLER EMPRENDEL</t>
  </si>
  <si>
    <t xml:space="preserve">JUNIOR CARMONA </t>
  </si>
  <si>
    <t xml:space="preserve">APORTE CENA NAVIDEÑA </t>
  </si>
  <si>
    <t>ROSANNA A. JABIER DE LOS SANTOS</t>
  </si>
  <si>
    <t>APORTE PARA CENA NAVIDEÑA</t>
  </si>
  <si>
    <t>BASILIA YOLANDA CUSTODIO</t>
  </si>
  <si>
    <t>APORTE GASTOS MEDICOS</t>
  </si>
  <si>
    <t>BELKYS S. DEL ROSARIO MORLA L.</t>
  </si>
  <si>
    <t>AYUDA ECONOMICA EN EFECTIVO</t>
  </si>
  <si>
    <t>APORTE EVENTO DE SOFBOL</t>
  </si>
  <si>
    <t>TOMAS JUAN MELLA ANDUJAR</t>
  </si>
  <si>
    <t xml:space="preserve">PAGO PUBLISIDAD </t>
  </si>
  <si>
    <t>FAUSTO H. MORENO GUERRERO</t>
  </si>
  <si>
    <t xml:space="preserve"> ALQUILER SILLAS, MANTELES ALMUERZO  </t>
  </si>
  <si>
    <t xml:space="preserve">ESTHER ELVIRA GOMEZ  </t>
  </si>
  <si>
    <t>COMPRA DE BANNER ENROLLABLE</t>
  </si>
  <si>
    <t xml:space="preserve">KENNSWERT MERCEDES AQUINO </t>
  </si>
  <si>
    <t xml:space="preserve">PAGO SERVICIOS PRESTADOS REGALIA </t>
  </si>
  <si>
    <t xml:space="preserve">AYUDA GASTOS MEDICOS </t>
  </si>
  <si>
    <t>DAFANY MEJIA RODRIGUEZ</t>
  </si>
  <si>
    <t>RAFAEL A. CONTRERAS ADAMES</t>
  </si>
  <si>
    <t>YOLANDA NOUEL OVIDIO</t>
  </si>
  <si>
    <t>CARLOS DE JESUS BERROA</t>
  </si>
  <si>
    <t xml:space="preserve">JULIO A. DE LA CRUZ ACOSTA </t>
  </si>
  <si>
    <t xml:space="preserve">TERRY AQUINO </t>
  </si>
  <si>
    <t xml:space="preserve">MARIANO SOSA MARTES </t>
  </si>
  <si>
    <t xml:space="preserve">LUIS M. ZAPATA OLIVO </t>
  </si>
  <si>
    <t xml:space="preserve">FRANCISCO ROJAS </t>
  </si>
  <si>
    <t>BELKIS E. JORGE TEJADA DE CARZADO</t>
  </si>
  <si>
    <t>PAGO SERVICIOS  AUDIOVISUALES</t>
  </si>
  <si>
    <t>ACTIVIDADES CAOMA S.R.L</t>
  </si>
  <si>
    <t>JHUNIOR J. ROMERO TAVERAS</t>
  </si>
  <si>
    <t xml:space="preserve">FRANCIS R. VALERIO ROSARIO  </t>
  </si>
  <si>
    <t>JHONATAN L. CONTRERAS HERNANDES</t>
  </si>
  <si>
    <t>PAGO SERVICIOS PRESTADOS NOVIEMBRE</t>
  </si>
  <si>
    <t>ERICKSON J. PEGUERO GARCIA</t>
  </si>
  <si>
    <t>JUAN ISIDRO VIDAL BRITO</t>
  </si>
  <si>
    <t xml:space="preserve">HATUEY ALCANTARA ANTONIO </t>
  </si>
  <si>
    <t>SILVIA AYBAR RAFAEL</t>
  </si>
  <si>
    <t>ANTONI FANITH SANCHES</t>
  </si>
  <si>
    <t xml:space="preserve">APORTE ECONOMICO ESCUELA DE MUCICA </t>
  </si>
  <si>
    <t>AGUSTIN JESUS</t>
  </si>
  <si>
    <t>ANGELA VIOLETA GONZALEZ</t>
  </si>
  <si>
    <t>JOSE OLIVO PASCUAL</t>
  </si>
  <si>
    <t>PAGO CANCELACION FIESTA 28 DIC.</t>
  </si>
  <si>
    <t>ANGEL M. ANTONIO FRIAS EUSEBIO</t>
  </si>
  <si>
    <t xml:space="preserve">OPERATIVO 28 DE DIC. BAYAGUANA </t>
  </si>
  <si>
    <t>ELABORACION PALOS PARA LAS BANDERAS</t>
  </si>
  <si>
    <t>NAILS &amp; PLATES S.R.L</t>
  </si>
  <si>
    <t>AYUDA GASTOS UNIVERSITARIOS O&amp;M</t>
  </si>
  <si>
    <t>ESTEFANI DE LOS SANTOS DE LOS SANTO</t>
  </si>
  <si>
    <t>FRANKLIN RAFAEL PAEZ ORTIZ</t>
  </si>
  <si>
    <t>PAGO TRASPORTE KIT ESCOLARES</t>
  </si>
  <si>
    <t xml:space="preserve">MODESTO ENCARNACION </t>
  </si>
  <si>
    <t>HENRY M. MARRERO FERNANDES</t>
  </si>
  <si>
    <t>ALBERTO GONZALEZ JIMENEZ</t>
  </si>
  <si>
    <t>ANTONIO ROBLES LEGUISAMON</t>
  </si>
  <si>
    <t>MARINA JAVIER</t>
  </si>
  <si>
    <t xml:space="preserve">MIGUEL ANGEL FAMILIA RAMIREZ </t>
  </si>
  <si>
    <t>MANUEL REYNALDO BRITO RAMIREZ</t>
  </si>
  <si>
    <t xml:space="preserve">EZEQUIEL ALEJANDRO PEREZ </t>
  </si>
  <si>
    <t xml:space="preserve">RAMON ANTONIO MIRANDA </t>
  </si>
  <si>
    <t>REPARACION DE PLANTA ELECTRICA</t>
  </si>
  <si>
    <t>KADILJA LUCIA CONTRERAS POLANCO</t>
  </si>
  <si>
    <t xml:space="preserve">WINSTON A. RODRIGUEZ BERAS </t>
  </si>
  <si>
    <t>CRISTIAN JULIO GARCIA DE LA CRUZ</t>
  </si>
  <si>
    <t xml:space="preserve">YVAN ANIBAL NATERA RODRIGUEZ </t>
  </si>
  <si>
    <t xml:space="preserve">SONIA MERCEDES SORIANO </t>
  </si>
  <si>
    <t xml:space="preserve">MANUEL DE JESUS </t>
  </si>
  <si>
    <t>FRANCISCO FABIAN MATIAS</t>
  </si>
  <si>
    <t>LUIS DAVID NIN PEREZ</t>
  </si>
  <si>
    <t xml:space="preserve"> ALMUERZO 42 MILITARES  EJERCITO N.</t>
  </si>
  <si>
    <t>ALMUERZO DEFENZA CIVIL OPERATIVO</t>
  </si>
  <si>
    <t>MIGUEL ANGEL ANDUJAR GATON</t>
  </si>
  <si>
    <t>EDUARD SANCHEZ DE LA CRUZ</t>
  </si>
  <si>
    <t xml:space="preserve">PAGO DEUDA GESTION PASADA </t>
  </si>
  <si>
    <t xml:space="preserve">COMPRA BEBEDERO Y BOTELLONES </t>
  </si>
  <si>
    <t xml:space="preserve">MARIELIZA SEVERINO DE LA GUARDA </t>
  </si>
  <si>
    <t xml:space="preserve"> VIATICOS, PEAJE Y GASTOS DE REPRE.</t>
  </si>
  <si>
    <t xml:space="preserve">PAGO SERVICIO DE TELEFONO </t>
  </si>
  <si>
    <t>APOR. REPARACION CAMIONETA GUARDIA</t>
  </si>
  <si>
    <t>LUIS NIN PEREZ</t>
  </si>
  <si>
    <t>DISTRIBUCION DE MASCARILLAS MUNICI.</t>
  </si>
  <si>
    <t>LUIS ALBERTO LOCKHART</t>
  </si>
  <si>
    <t>PAGO TRANSMICION ENTREGA DE TITULO</t>
  </si>
  <si>
    <t>ALBERTO JOSE HERNANDEZ CRUZ</t>
  </si>
  <si>
    <t>OPERATIVO DISTRIBUCION MASCARILLAS</t>
  </si>
  <si>
    <t>OPE. 5 MUNICIPIOS PREVENCION CO-19</t>
  </si>
  <si>
    <t>PAGO CAMISETAS USA LA MASCARILLA</t>
  </si>
  <si>
    <t>DONACION DE CAMAROTE A FAMILIA</t>
  </si>
  <si>
    <t>TROPICANA MUEBLES S.R.L</t>
  </si>
  <si>
    <t>DONACION DE TUBOS PARA MEDIA CARA</t>
  </si>
  <si>
    <t xml:space="preserve">FELIX SEVERINO GERMAN </t>
  </si>
  <si>
    <t>AYUDA ECONOMICA DE SEPTIEMBRE</t>
  </si>
  <si>
    <t xml:space="preserve">EDUVIGES MEJIA ZAPATA </t>
  </si>
  <si>
    <t>REPOSICON DE CAJA CHICA</t>
  </si>
  <si>
    <t>OPERATIVO PREVENCION DEL CO-19</t>
  </si>
  <si>
    <t>ROSA MARIA CASTRO GUERRERO</t>
  </si>
  <si>
    <t xml:space="preserve">PAGO ALQUILER DEL VEICULO </t>
  </si>
  <si>
    <t>PAGO DEPOCITO LOCAR DEFENSA CIVIL</t>
  </si>
  <si>
    <t>YNOCENCIO LUNA AYBAR</t>
  </si>
  <si>
    <t>PAGO ADEL. BANDERA Y LIBRO GOBER.</t>
  </si>
  <si>
    <t>MICHAEL Y. MUNOZ MEDRANO</t>
  </si>
  <si>
    <t>BOLIVAR E. ROMERO JAVIEL</t>
  </si>
  <si>
    <t>HATUEY ALCANTARA ANTONIO</t>
  </si>
  <si>
    <t xml:space="preserve">DOMINGO ALBERTO  OLMOS </t>
  </si>
  <si>
    <t>RAFELINA  HENRIQUEZ LEYBA</t>
  </si>
  <si>
    <t xml:space="preserve">MAIRELYN FIGUEROA SEVERINO </t>
  </si>
  <si>
    <t>ERICKSON JOSE PEGUERO GARCIA</t>
  </si>
  <si>
    <t>JONATAN L. CONTRERAS HERNANDEZ</t>
  </si>
  <si>
    <t>PAGO 50% COMPRA SILLONES EJECUTIVOS</t>
  </si>
  <si>
    <t>ELIZABETH ORQUIDIA DIAZ LIRIANO</t>
  </si>
  <si>
    <t>PAGO AVANCE COMPRA DE CORTINAS</t>
  </si>
  <si>
    <t xml:space="preserve">ISABEL ESPERANZA HERRERA </t>
  </si>
  <si>
    <t>COMPRA  AIRES ACON. OF. GOBERNACION</t>
  </si>
  <si>
    <t>SANTO FRANCISCO CASTRO SANTANA</t>
  </si>
  <si>
    <t xml:space="preserve">REPOSICION DE CAJA CHICA </t>
  </si>
  <si>
    <t xml:space="preserve">PAGO TRASPORTE SILLONES EJECUTIVOS </t>
  </si>
  <si>
    <t xml:space="preserve">WILSON RADAMES ORTIZ BATISTA </t>
  </si>
  <si>
    <t>PAGO COMPLETIVO SILLONES EJECUTIVOS</t>
  </si>
  <si>
    <t>BH MOBILIARIO SRL</t>
  </si>
  <si>
    <t xml:space="preserve">REPOSICON DE CAJA CHICA </t>
  </si>
  <si>
    <t>FREDERMIN YOEL ZAPATA RODRIGUEZ</t>
  </si>
  <si>
    <t>CARLOS A. SANCHES DE LA CRUZ</t>
  </si>
  <si>
    <t>MAXIMINO BEATO</t>
  </si>
  <si>
    <t xml:space="preserve">PAGO POR PINTURA SALON TITULACION </t>
  </si>
  <si>
    <t>COMPRA DE COMPUTADORAS PARA OF.</t>
  </si>
  <si>
    <t>PAGO POR REPARACION PLOMERIA BANOS</t>
  </si>
  <si>
    <t xml:space="preserve">SAOL M. ESPINAL RODRIGUEZ </t>
  </si>
  <si>
    <t>COMPRA DE IMPRESORAS Y SERVICIOS TEC.</t>
  </si>
  <si>
    <t>ELIUD B. PRENZA CONTRERAS</t>
  </si>
  <si>
    <t xml:space="preserve"> REPARACION LANPARAS COM. BONBILLOS</t>
  </si>
  <si>
    <t>ANEURIS ARIAS MORILLO</t>
  </si>
  <si>
    <t>PAGO DONACION COMPRA DE ALIMENTOS</t>
  </si>
  <si>
    <t xml:space="preserve"> COMPRA DE ALMUERZOS COM. MOPC</t>
  </si>
  <si>
    <t>LIDIA C. PEGUERO CONTRERAS</t>
  </si>
  <si>
    <t>PAGO ALQUILER DE SILLAS Y PICADERA</t>
  </si>
  <si>
    <t>PAGO COMPRA MATERIALES ELECTRICOS</t>
  </si>
  <si>
    <t>RAFAEL BENITEZ</t>
  </si>
  <si>
    <t>PAGO COMPRA DE AREGLOS FLORALES</t>
  </si>
  <si>
    <t>SANTA S. M. MEDINA DE ZAPATA</t>
  </si>
  <si>
    <t>PAGO AYUDA COMPRA MEDICAMENTOS</t>
  </si>
  <si>
    <t xml:space="preserve">FARMACIA JACOB </t>
  </si>
  <si>
    <t>PAGO POR ALQULER DE VEICULO</t>
  </si>
  <si>
    <t>PABLO DUARTE YEDI SANELO</t>
  </si>
  <si>
    <t xml:space="preserve">PAGO COMPRA Y DONACION DE BATERIAS </t>
  </si>
  <si>
    <t>FRANCISCO A. MORENO MERCEDES</t>
  </si>
  <si>
    <t>PAGO PULIDO PISOS SALON, PASILLO, OF.</t>
  </si>
  <si>
    <t>FRANCISCO ALCANTARA RAMIREZ</t>
  </si>
  <si>
    <t>JUANA LEOCADIO HERRERA</t>
  </si>
  <si>
    <t>ANTHONI FANITH SANCHEZ</t>
  </si>
  <si>
    <t>ESPESERIS MEJIA MEJIA</t>
  </si>
  <si>
    <t>FELIPA CLETO CASTRO</t>
  </si>
  <si>
    <t>PAGO SERVICIOS PRESTADOS ENERO</t>
  </si>
  <si>
    <t xml:space="preserve">PAGO SERVICIOS PRESTADOS ENERO </t>
  </si>
  <si>
    <t xml:space="preserve">MANIELY Y. ROSA DE JESUS </t>
  </si>
  <si>
    <t>EDUARDA LEYBA DE LOS SANTOS</t>
  </si>
  <si>
    <t>ROXAMNA GONZALEZ MATA</t>
  </si>
  <si>
    <t xml:space="preserve">PAGO ENERGIA ELECTRICA </t>
  </si>
  <si>
    <t>ESTACION DE SERVICIOS MONTE PLATA S.R.L</t>
  </si>
  <si>
    <t>PAGO POR SERVICIOS TELEFONO</t>
  </si>
  <si>
    <t>PAGO POR COMPRA DE FLOTAS TELEFONICAS</t>
  </si>
  <si>
    <t>PAGO POR ALQUILER DE LOCAR EN SABANA G.B.</t>
  </si>
  <si>
    <t>MARIA A. DE JESUS BELTRAN DE S.</t>
  </si>
  <si>
    <t>PAGO POR ALQUILER DE LOCAR EN PERARVILLO</t>
  </si>
  <si>
    <t xml:space="preserve">SANTIAGO SIME </t>
  </si>
  <si>
    <t>WINSTON A. RODRIGUEZ BERAS</t>
  </si>
  <si>
    <t>PAGO VIATICOS, PEAJES Y GASTOS REPRESENTATIVOS</t>
  </si>
  <si>
    <t>COMPRA DE MESAS Y VARIOS ARTICULOS</t>
  </si>
  <si>
    <t>ELIZABETH O. DIAZ LIRIANO</t>
  </si>
  <si>
    <t>PAGO POR GASTOS VARIADOS DE GOB.</t>
  </si>
  <si>
    <t xml:space="preserve">PAGO  INTALACION AIRES ACON. Y REPARACION DE MESAS </t>
  </si>
  <si>
    <t>PAGO POR COMBUSTIBLE</t>
  </si>
  <si>
    <t>ESTACION DE SERVICIOS MONTEPLATA S.R.L</t>
  </si>
  <si>
    <t>PAGO POR ALQUILER DE LOCAR EN YAMASA</t>
  </si>
  <si>
    <t>EDUARDO BREA CARRAMAN</t>
  </si>
  <si>
    <t>PAGO HOSPEDAJE PERSONAL COMEDORES ECONOMICOS</t>
  </si>
  <si>
    <t xml:space="preserve">PEDRO E. ARAUJO TEJEADA </t>
  </si>
  <si>
    <t>PAGO POR SEVICIOS FUNEBRES</t>
  </si>
  <si>
    <t>NERIS MEJIA GUILLEN</t>
  </si>
  <si>
    <t>PAGO POR COMPRA DE REPARACION DE BANOS</t>
  </si>
  <si>
    <t xml:space="preserve">COMPRA PROYECTOR Y EQUIPOS </t>
  </si>
  <si>
    <t>DAVID SANTANA SANCHEZ</t>
  </si>
  <si>
    <t>FAUSTO SOSA MARTE</t>
  </si>
  <si>
    <t>PAGO SERVICIOS PRESTADOS PROTOCOLO</t>
  </si>
  <si>
    <t>MARIA M.TAVAREZ LIRIANO</t>
  </si>
  <si>
    <t>PAGO SERVICIOS PERSTADOS CONSEJO DE DESARROLLO</t>
  </si>
  <si>
    <t xml:space="preserve">GASTOS VARIADOS EN EFECTIVO </t>
  </si>
  <si>
    <t>PAGO POR ALQUILER DE VEHICULO</t>
  </si>
  <si>
    <t>JOHN VASQUEZ MERSEDES</t>
  </si>
  <si>
    <t xml:space="preserve">COMPRA DE BANDERA DE GOBERNACION </t>
  </si>
  <si>
    <t xml:space="preserve">APORTE PARA CAMINOS VECINALES </t>
  </si>
  <si>
    <t>ERASMO MARTE SANTANA</t>
  </si>
  <si>
    <t>PAGO A CONSERJE DE ESCUELA MAJAGUAL</t>
  </si>
  <si>
    <t>GERALDO A. FERNANDEZ LOPEZ</t>
  </si>
  <si>
    <t>APORTE ECONOMICO PARA DEPORTISTAS</t>
  </si>
  <si>
    <t>ERNESTO PORFIRIO DEL ROSARIO</t>
  </si>
  <si>
    <t xml:space="preserve">PAGO POR DONACIONES DE MATERIALES </t>
  </si>
  <si>
    <t xml:space="preserve">CERAMICAS MOTA VARGAS &amp; MAS SRL </t>
  </si>
  <si>
    <t>ALEJANDRINA MARTINEZ DE LOS SANTOS</t>
  </si>
  <si>
    <t>PAGO POR COMPRA COMBUSTIBLE</t>
  </si>
  <si>
    <t>PAGO POR TRASP. DE RACIONES EN LAS FLORES</t>
  </si>
  <si>
    <t>KEYMI O. MONERO TIBURCIO</t>
  </si>
  <si>
    <t>AYUDA SOCIAL</t>
  </si>
  <si>
    <t xml:space="preserve"> SERVICIO PRESTADO MANTE.  JARDINERIA</t>
  </si>
  <si>
    <t xml:space="preserve">COMPRA DE BACKPANEL  </t>
  </si>
  <si>
    <t xml:space="preserve">PAGO POR SER.DE ELECTRICIDAD </t>
  </si>
  <si>
    <t xml:space="preserve">COMPRA MEDICAMENTOS AYUDAS SOCIALES </t>
  </si>
  <si>
    <t>VIATICOS O GASTOS VIAJE Y MENSAJERIA</t>
  </si>
  <si>
    <t>PAGO SERVICIOS PRESTADOS FEBRERO</t>
  </si>
  <si>
    <t>FLORANGEL HIDALGO HEREDIA</t>
  </si>
  <si>
    <t>MAIRELIN FIGUEROA SEVERINO</t>
  </si>
  <si>
    <t>MANIELY Y. ROSA DE JESUS</t>
  </si>
  <si>
    <t>JONATAN L. CONTRERAS HRNANDES</t>
  </si>
  <si>
    <t xml:space="preserve">EMPRESA DOMINICANA DE ELECTRICIDAD </t>
  </si>
  <si>
    <t xml:space="preserve">DOMINGO ALBERTO OLMOS </t>
  </si>
  <si>
    <t>MICHAEL YORDIS MUÑOZ</t>
  </si>
  <si>
    <t>MARIA A. MEJI ZAPATA</t>
  </si>
  <si>
    <t>NARCISA M. VEGASO CORDONES</t>
  </si>
  <si>
    <t xml:space="preserve">PAGO REPARACION DEL VEHICULO DE GOBERNACION </t>
  </si>
  <si>
    <t>PAGO TRANSPORTE DE RACIONES</t>
  </si>
  <si>
    <t>COMPRA DE MATERIALES GASTABLE</t>
  </si>
  <si>
    <t>SOLUCIONES EDUC. LITERATO</t>
  </si>
  <si>
    <t>PAGO SERVICIOS PRESTADOS MESA DE TRABAJO</t>
  </si>
  <si>
    <t>PAGO RENTA DE VEHICULO DE LA GOBERNADORA</t>
  </si>
  <si>
    <t>COMPRA DE PICADERA EN ACTIVIDADES</t>
  </si>
  <si>
    <t>PAGO SERVICIOS PRESTADOS REPARACION DE BAÑOS</t>
  </si>
  <si>
    <t>EUGENIO SOSA MARTE</t>
  </si>
  <si>
    <t>PAGO AVANCE DE IMPERMEABILIZACION DEL EDIFICIO</t>
  </si>
  <si>
    <t>HECTOR RAFAEL FIGARI MORENO</t>
  </si>
  <si>
    <t>COMPRA DE MESA REDONDA, BOCINA Y CUADRO VALORES</t>
  </si>
  <si>
    <t xml:space="preserve">VIATICOS Y GASTOS DE REPRESENTACION  </t>
  </si>
  <si>
    <t xml:space="preserve">PREMIO A DEPORTITA </t>
  </si>
  <si>
    <t>BERNARDO PIE</t>
  </si>
  <si>
    <t>COMPRA BANDERA GOBERNACION Y TUBOS DE  METAL</t>
  </si>
  <si>
    <t>COMPRA DE 20 CUBETAS DE PINTURA PARA EL EDIFICIO</t>
  </si>
  <si>
    <t>NOTA DE DEBITO BANCARIA</t>
  </si>
  <si>
    <t xml:space="preserve">NOTAS DE DEBITOS BANCARIAS </t>
  </si>
  <si>
    <t>PAGO POR SERVICIOS TELEFONICOS Y FLOTAS</t>
  </si>
  <si>
    <t>PAGO POR LIMPIEZA DEL PATIO INAIPI</t>
  </si>
  <si>
    <t>RAUL VICENTE CARABALLO FABIAN</t>
  </si>
  <si>
    <t>PAGO POR AVANCE DE IMPERMEABILIZACION DEL EDIFICIO</t>
  </si>
  <si>
    <t>JOSE LUIS HERNANDEZ MARCIAL</t>
  </si>
  <si>
    <t>PAGO POR ARREGLO DE VERJAS Y EMPAÑETE DE PAREDES</t>
  </si>
  <si>
    <t>EUCLIDES DE LA CRUZ VASQUEZ</t>
  </si>
  <si>
    <t>PAGO POR SERVICIO DE CABLE (ASTER)</t>
  </si>
  <si>
    <t>APORTE DE GASOIL APERTURA DE CAMINOS</t>
  </si>
  <si>
    <t>JULIO CESAR SANTANA GOMEZ</t>
  </si>
  <si>
    <t>PAGO POR PINTURA DEL EDIFICIO DIAS X 1000.00</t>
  </si>
  <si>
    <t>BIENVENIDO FAMILIA DE LA ROSA</t>
  </si>
  <si>
    <t>ANGEL F. ZAPATA JIMENEZ</t>
  </si>
  <si>
    <t>AGLIBERTO A. SANTANA CONTRERAS</t>
  </si>
  <si>
    <t>PAGO POR SERVICIOS PRESTADOS  MARZO</t>
  </si>
  <si>
    <t xml:space="preserve">REYES LEYBA REYNOSO </t>
  </si>
  <si>
    <t>PAGO POR RENTA  EQ. DE SONIDO EN ACTIVIDAD</t>
  </si>
  <si>
    <t xml:space="preserve">PAGO POR RENTA DE VEHICULO PARA GOBERNACION </t>
  </si>
  <si>
    <t>HENRY M. MARRERO FERNANDEZ</t>
  </si>
  <si>
    <t>VIATICOS PEAJES Y GASTOS DE REPRESENTACION</t>
  </si>
  <si>
    <t>RAFAELA JAVIEL GOMERA</t>
  </si>
  <si>
    <t>COMPRA DE COMBUSTIBLE</t>
  </si>
  <si>
    <t>ESTACION DE SERVICIOS MONTE PLATA SRL</t>
  </si>
  <si>
    <t xml:space="preserve">FRENTE DEL CARIBE </t>
  </si>
  <si>
    <t>APORTE DE COMBUSTIBLE A UNION DEP. BAYAGUANA</t>
  </si>
  <si>
    <t>ALBERTO A. DEL CARMEN PERARTA A.</t>
  </si>
  <si>
    <t>VIATICOS O GASTOS DE VIAJE Y MENSAJERIA</t>
  </si>
  <si>
    <t>AYUDAS SOCIALES IMPREVISTOS  DE MARZO</t>
  </si>
  <si>
    <t>PAGO AVANCE DE IMPERMEABILIZACION DEL EDIF.</t>
  </si>
  <si>
    <t>HECTOR R. FIGARI MORENO</t>
  </si>
  <si>
    <t>PAGO POR SERVICIOS PRESTADOS DE MESA DE TRABAJO</t>
  </si>
  <si>
    <t>ELIZABETH ORQUIDEA DIAZ LIRIANO</t>
  </si>
  <si>
    <t>PAGO ORGANIZACIÓN DE ALMUERZOS EN ACTIVIDAD DE OBRAS PUBLI.</t>
  </si>
  <si>
    <t xml:space="preserve">LULIO A. DE LA CRUZ ACOSTA  </t>
  </si>
  <si>
    <t>PAGO POR ARQUILER DE LOCAR YAMASA</t>
  </si>
  <si>
    <t>PAGO POR ALQUILER DE LOCAR PERARVILLO</t>
  </si>
  <si>
    <t>SANTIAGO SIME</t>
  </si>
  <si>
    <t>PAGO POR ALQUILER DE LOCAR SABANA G. DE BOYA</t>
  </si>
  <si>
    <t>MARIA A. DE JESUS  B. DE SOTO</t>
  </si>
  <si>
    <t xml:space="preserve">PAGO POR ALMUERZAS COMICION DE PLAN SOCIAL </t>
  </si>
  <si>
    <t xml:space="preserve">PATIO ESMERARDA </t>
  </si>
  <si>
    <t>PAGO TRASPORTE RACIONES A LAS FLORES Y LA TORMENTA</t>
  </si>
  <si>
    <t>KEYMI O. MONEGRO TIBURCIO</t>
  </si>
  <si>
    <t xml:space="preserve">COMPRA DE PICADERAS EN ACTIVIDAD </t>
  </si>
  <si>
    <t>DONACIONES DE MATERIALES Y COMPRA DE COMBUSTIBLE</t>
  </si>
  <si>
    <t>CERAMICAS MOTA VARGAS &amp; MAS, SRL</t>
  </si>
  <si>
    <t xml:space="preserve">VIATICOS Y GASTOS DE VIAJES CHOFERES </t>
  </si>
  <si>
    <t xml:space="preserve">COMPRA DE PLACAS TRASPARENTES </t>
  </si>
  <si>
    <t xml:space="preserve">JEFFRY A. AYBAR MARTE </t>
  </si>
  <si>
    <t xml:space="preserve">PAGO SERVICIOS DE INFORMATICA  </t>
  </si>
  <si>
    <t xml:space="preserve">LUIS M. GARCIA ACOSTA </t>
  </si>
  <si>
    <t>COMPRA DE ALIMENTOS OPERATIVO DEFENSA CIVIL</t>
  </si>
  <si>
    <t xml:space="preserve">PAVEL J. LIRIANO PICHARDO </t>
  </si>
  <si>
    <t>PAGO SERVICIOS PRESTADOS DE PROTOCOLO EN ACTIVIDADES</t>
  </si>
  <si>
    <t>MARIA M. TAVAREZ LIRIANO</t>
  </si>
  <si>
    <t xml:space="preserve">APORTE PARA AREGLO DE CAMINOS A PARCELEROS </t>
  </si>
  <si>
    <t>AGUSTIN POLANCO JAVIER</t>
  </si>
  <si>
    <t xml:space="preserve">AYUDA SOCIAL PARA GASTOS MEDICOS </t>
  </si>
  <si>
    <t>ABDIAS M. LORENZO SORIANO</t>
  </si>
  <si>
    <t xml:space="preserve">PAGO DE ELECTRICIDAD </t>
  </si>
  <si>
    <t>PAGO POR SERVICIOS DE INTERNET</t>
  </si>
  <si>
    <t>COMPRA DE ALMUERZOS A OPERATIVO DE OBRAS PUBLICAS</t>
  </si>
  <si>
    <t xml:space="preserve">LIDIA C. PEGUERO CONTRERAS </t>
  </si>
  <si>
    <t>COMPRA ALMUERZOS COMICION A.S.F.L</t>
  </si>
  <si>
    <t xml:space="preserve">PAGO SERVICIOS DE TELEFONO Y FLOTAS </t>
  </si>
  <si>
    <t xml:space="preserve">COMPRA DE MATERIALES GASTABLES </t>
  </si>
  <si>
    <t>SOLUCIONES EDU. &amp; COM. LITERATO SRL</t>
  </si>
  <si>
    <t>APORTE ECONOMICO PARA CERCAR EL CEMENTERIO DE LOS HIDALGOS</t>
  </si>
  <si>
    <t>TEOFILO CONSTANZA MEJIA</t>
  </si>
  <si>
    <t>APORTE PARA GASTOS UNIBERCITARIOS</t>
  </si>
  <si>
    <t xml:space="preserve">YIRCAIRA Y. CASTILLO SANCHES </t>
  </si>
  <si>
    <t xml:space="preserve">AYUDA SOCIAL   </t>
  </si>
  <si>
    <t>NOTAS DE DEBITO BANCARIAS</t>
  </si>
  <si>
    <t>PAGO SERVICIOS PRESTADOS DE ELECTRICIDAD</t>
  </si>
  <si>
    <r>
      <t xml:space="preserve">       </t>
    </r>
    <r>
      <rPr>
        <b/>
        <i/>
        <sz val="16"/>
        <color theme="1"/>
        <rFont val="Times New Roman"/>
        <family val="1"/>
      </rPr>
      <t xml:space="preserve">            Gobernación Provincial de</t>
    </r>
    <r>
      <rPr>
        <b/>
        <sz val="16"/>
        <color theme="1"/>
        <rFont val="Times New Roman"/>
        <family val="1"/>
      </rPr>
      <t>Monte Plata</t>
    </r>
  </si>
  <si>
    <r>
      <t xml:space="preserve">                                              </t>
    </r>
    <r>
      <rPr>
        <sz val="11"/>
        <color rgb="FFFF0000"/>
        <rFont val="Calibri"/>
        <family val="2"/>
        <scheme val="minor"/>
      </rPr>
      <t xml:space="preserve"> INTERIOR Y POLICIA </t>
    </r>
  </si>
  <si>
    <t xml:space="preserve">PAGO POR PUBLICIDAD </t>
  </si>
  <si>
    <t>ESTARLING MATEO FELIX</t>
  </si>
  <si>
    <t xml:space="preserve">MARTA JIMENEZ SEVERINO </t>
  </si>
  <si>
    <t xml:space="preserve">PAGO POR SERVICIOS FUNEBRES </t>
  </si>
  <si>
    <t>FUNERARIA TIEMPO DE PAZ, SRL.</t>
  </si>
  <si>
    <t>PAGO POR SERVICIOS PRESTADO DISPENSARIO MEDICO MAJAGUAL</t>
  </si>
  <si>
    <t>PAGO POR SERVICIOS PRESTADOS ABRIL</t>
  </si>
  <si>
    <t xml:space="preserve">EDUARDA LEYBA DE LOS SANTOS </t>
  </si>
  <si>
    <t xml:space="preserve">ROXAMNA GONZALEZ MATA </t>
  </si>
  <si>
    <t>MAIRELYN FIGUEROA SEVERINO</t>
  </si>
  <si>
    <t xml:space="preserve">SILVIA AYBAR RAFAEL </t>
  </si>
  <si>
    <t xml:space="preserve">REYES LEYBA REINOSO </t>
  </si>
  <si>
    <t xml:space="preserve">NARCISA M. VEGASO CORDONES </t>
  </si>
  <si>
    <t>JEFFERSON GOMEZ AYBAR</t>
  </si>
  <si>
    <t>ALBA BERAS MARTINEZ</t>
  </si>
  <si>
    <t>PAGO ALQUILER LOCAR SABANA G. DE BOYA</t>
  </si>
  <si>
    <t xml:space="preserve">MARIA A. DE JESUS BALTRAN </t>
  </si>
  <si>
    <t>PAGO ALQUILER LOCAR PERALVILLO</t>
  </si>
  <si>
    <t xml:space="preserve">PAGO POR ALQUILER LOCAR YAMASA </t>
  </si>
  <si>
    <t>COMPRA DE SILLA VISITA Y SOFA  PARA OFICINA</t>
  </si>
  <si>
    <t>MUEBLES OMAR, S.A</t>
  </si>
  <si>
    <t>COMPRA ALMUERZOS OPERATIVO INTRANT</t>
  </si>
  <si>
    <t xml:space="preserve">PAGO POR RENTA DE VEHICULO </t>
  </si>
  <si>
    <t xml:space="preserve">VIATICOS PEAJES Y GASTOS DE REPRESENTACION </t>
  </si>
  <si>
    <t xml:space="preserve">RAFAELA JAVIER GOMERA </t>
  </si>
  <si>
    <t>VIATICOS O GASTOS DE VAJES Y MENSAJERIA</t>
  </si>
  <si>
    <t xml:space="preserve">VIATICOS Y GASTOS DE VIAJE CHOFERES </t>
  </si>
  <si>
    <t>CAJA CHICA SOCIAL IMPREVISTOS ABRIL</t>
  </si>
  <si>
    <t xml:space="preserve">COMPRA DE COMBUSTIBLE </t>
  </si>
  <si>
    <t>ESTACION DE SERVICIOS MONTE PLATA, SRL</t>
  </si>
  <si>
    <t>PAGO POR SERVICIOS DE CABLE TV</t>
  </si>
  <si>
    <t>PAGO SERVICIOS PRESTADOS MAJAGUAR</t>
  </si>
  <si>
    <t>PAGO POR SERVICIOS  DE ELECTRICIDAD</t>
  </si>
  <si>
    <t>DONACION IMPERMEABILIZAL TECHO IGLESIA LA CUABA</t>
  </si>
  <si>
    <t xml:space="preserve">RENEL SANON </t>
  </si>
  <si>
    <t xml:space="preserve">PAGO FINAL IMPERMEABILIZACION DE TECHO </t>
  </si>
  <si>
    <t xml:space="preserve">HECTOR R. FIGARI MORENO </t>
  </si>
  <si>
    <t>PAGO POR SERVICIOS PRESTADOS COMPLETIVO</t>
  </si>
  <si>
    <t>JOSE M. CANPAÑA REYES</t>
  </si>
  <si>
    <t>PAGO POR SEVICIOS DE CATERING EN 3 ACTIVIDADES</t>
  </si>
  <si>
    <t>YULISA I. SALAS MERCEDES</t>
  </si>
  <si>
    <t xml:space="preserve">PAGO POR SERVICIOS DE PUBLICIDAD </t>
  </si>
  <si>
    <t>JACQUELIN MORROBEL</t>
  </si>
  <si>
    <t xml:space="preserve">PAGO POR SERVICIOS PRESTADOS MESA DE TRABAJO </t>
  </si>
  <si>
    <t xml:space="preserve">ELIZABETH O. DIAZ LIRIANO </t>
  </si>
  <si>
    <t>CELEBRCION DE DIA DE LAS MADRES</t>
  </si>
  <si>
    <t>PAGO POR COLABORACION ECONOMICA ADP</t>
  </si>
  <si>
    <t>SORANGEL V. ROSARIO ROJAS</t>
  </si>
  <si>
    <t xml:space="preserve">PAGO POR ELABORACION DE CORTINAS </t>
  </si>
  <si>
    <t xml:space="preserve">ISABER ESPERANZA HERRERA </t>
  </si>
  <si>
    <t xml:space="preserve">COMPRA DE MATERIALES PARA CORTINAS </t>
  </si>
  <si>
    <t>PAGO DE IMPUESTO  IR -17</t>
  </si>
  <si>
    <t>COLECTOR DE IMPUESTOS INTERNO</t>
  </si>
  <si>
    <t>COMPRA CHIVO ACTIVIDAD OBRAS PUBLICAS</t>
  </si>
  <si>
    <t>ALGENIS ALBERTO DE LA CRUZ</t>
  </si>
  <si>
    <t xml:space="preserve">PAGO DE TELEFONO FLOTAS E INTERNET </t>
  </si>
  <si>
    <t>FARMACIA JACOB</t>
  </si>
  <si>
    <t>COMPRA DE VOLANTES Y TALONARIO DE RECIBOS</t>
  </si>
  <si>
    <t>LORYMER LEOCADIO HERNANDEZ</t>
  </si>
  <si>
    <t>PAGO POR ALQUILER DE CARPAS  ACTIVIDAD</t>
  </si>
  <si>
    <t>ANA MARIA G. MRIÑEZ</t>
  </si>
  <si>
    <t>AYUDA SOCIAL A NIÑA DISCAPASITADA</t>
  </si>
  <si>
    <t>JULIOO VALDEZ</t>
  </si>
  <si>
    <t>PAGO SERVICIOS PRESTADOS MAYO</t>
  </si>
  <si>
    <t>JOSE MIGUEL CAMPAÑA</t>
  </si>
  <si>
    <t>JONATAN L. CONTRERAS HERNANDES</t>
  </si>
  <si>
    <t>REYES LEYBA REYNOSO</t>
  </si>
  <si>
    <t xml:space="preserve">YULISA I. SALAS MERSEDES </t>
  </si>
  <si>
    <t>PAGO POR SERVICIOS PRESTADOS COMPLETIVO MAYO</t>
  </si>
  <si>
    <t xml:space="preserve">MARIA A. DE JESUS BELTRAN </t>
  </si>
  <si>
    <t>PAGO POR ALQUILER DE LOCAR YAMASA</t>
  </si>
  <si>
    <t xml:space="preserve">EDURDO BREA CARRAMAN </t>
  </si>
  <si>
    <t>PAGO POR ALQUILER DE LOCAR PERALVILLO</t>
  </si>
  <si>
    <t xml:space="preserve">PAGO ALQUILER EQUIPO SONIDO Y TRASMICION  </t>
  </si>
  <si>
    <t>JC SONIDO, SRL</t>
  </si>
  <si>
    <t>VIATICOS Y GASTOS DE REPRESENTACION</t>
  </si>
  <si>
    <t xml:space="preserve">PAGO DE PEAJES VIAJES DE GOBERNACION </t>
  </si>
  <si>
    <t>COMPRA DE AIRES ACONDICIONADOS E INSTALACION</t>
  </si>
  <si>
    <t xml:space="preserve">VIATICOS O GASTOS DE VIAJES Y MENSAJERIA </t>
  </si>
  <si>
    <t xml:space="preserve">PAGO POR SERVICIOS PRESTADOS MAYO </t>
  </si>
  <si>
    <t xml:space="preserve">RICARDO CARABALLO ROJAS </t>
  </si>
  <si>
    <t xml:space="preserve">REPOSICION DECAJA CHICA </t>
  </si>
  <si>
    <t>PAGO POR ALQUILER DE CARPAS Y OTROS UTENSILIOS EN ACT. DEL M.O.P.C</t>
  </si>
  <si>
    <t>ESTHER E. GOMEZ</t>
  </si>
  <si>
    <t xml:space="preserve">COMPRA DE ALIMENTOS PARA DONACION Y USO DE LA GOBERNACION </t>
  </si>
  <si>
    <t xml:space="preserve">PAGO POR REPARACION DE TECHO Y VENTANAS </t>
  </si>
  <si>
    <t xml:space="preserve">PAGO POR COMPRA DE ALMUERZOS OPERATIVO DE OBRAS PUBLICAS </t>
  </si>
  <si>
    <t>PAGO POR TRASPORTE RACIONES DE COMEDOR ECON.</t>
  </si>
  <si>
    <t xml:space="preserve">KEYMI O. MONEGRO TIBURCIO </t>
  </si>
  <si>
    <t xml:space="preserve">COMPRA DE GOMAS VEHICULO DE GOBERNACION </t>
  </si>
  <si>
    <t xml:space="preserve">FRANCISCO A. MORENO MERCEDES </t>
  </si>
  <si>
    <t>PAGO PARA IMPREVISTOS Y BAILE FOLKLORICO</t>
  </si>
  <si>
    <t>SORANGEL V. ROSARIO  ROJAS</t>
  </si>
  <si>
    <t xml:space="preserve">PAGO POR SERVICIOS MAESTRA DE SEREMONIA </t>
  </si>
  <si>
    <t>ROSANNY A. GONZALEZ RODRIGUEZ</t>
  </si>
  <si>
    <t xml:space="preserve">PAGO POR MONTAJE DE EVENTOS </t>
  </si>
  <si>
    <t xml:space="preserve">ANA C. NOEMYS ARAUJO R. VALERA </t>
  </si>
  <si>
    <t xml:space="preserve">PAGO POR COMPRA MATERIALES DE CONSTRUCCION </t>
  </si>
  <si>
    <t>CERAMICAS MOTA VARGAS &amp; MAS</t>
  </si>
  <si>
    <t>COMPRA MESA PARA ACT. DEL PLAN DE DESARROLLO</t>
  </si>
  <si>
    <t xml:space="preserve">MARIA V. HEREDIA ALBERTO </t>
  </si>
  <si>
    <t>PAGO SERVICIOS PRESTADOS PINTURA LOCAR SABANA G.</t>
  </si>
  <si>
    <t>JUAN ALMONTE ACEBEDO</t>
  </si>
  <si>
    <t>COMPRA DE UTENSILIOS PINTURA LOCAR YAMASA</t>
  </si>
  <si>
    <t>PAGO POR PINTURA Y CONTRATO LOCAR PERALVILLO</t>
  </si>
  <si>
    <t xml:space="preserve">PAGO POR SERVICIOS DE JARDINERIA </t>
  </si>
  <si>
    <t xml:space="preserve">CANDIDO DOÑE MEJIA </t>
  </si>
  <si>
    <t>PAGO POR SERVICIOS PRESTADOS JUNIO</t>
  </si>
  <si>
    <t xml:space="preserve">PAGO POR SERVICIOS PRESTADOS JUNIO </t>
  </si>
  <si>
    <t>PAGO POR SERVICIOS PRESTADOS COMPLETIVO JUNIO</t>
  </si>
  <si>
    <t xml:space="preserve">PAGO POR PUBLICIDAD SEG. JORNADA DE VACUNACION </t>
  </si>
  <si>
    <t>DEMETRIO G. DE LOS SANTOS G.</t>
  </si>
  <si>
    <t>YOELVI MORLA VARGAS</t>
  </si>
  <si>
    <t>PAGO POR ALMUERZOS EN ACTIVIDAD PLAN DE DESARROLLO YAMASA</t>
  </si>
  <si>
    <t>JULIO A. REYES LEOCADIO</t>
  </si>
  <si>
    <t xml:space="preserve">PAGO POR SERVICIOS DE ELECTRICIDAD </t>
  </si>
  <si>
    <t xml:space="preserve">PAGO DE TELEFONO, INTERNET Y FLOTAS </t>
  </si>
  <si>
    <t>NOTAS DE DEBITO BANCARIO</t>
  </si>
  <si>
    <t>ANGEL RODRIGUEZ SOSA</t>
  </si>
  <si>
    <t>AYUDA SOCIAL PARA GASTOS FUNEBRES</t>
  </si>
  <si>
    <t>YRIS SORIANO GERMAN</t>
  </si>
  <si>
    <t xml:space="preserve">MIGUEL A. ANDUJAR GATON </t>
  </si>
  <si>
    <t xml:space="preserve">VIATICOS Y GASTOS DE REPRESENTACION </t>
  </si>
  <si>
    <t>VIATCOS O GASTOS DE VIAJE Y MENSAJERIA</t>
  </si>
  <si>
    <t xml:space="preserve">VIATICOS DE VIAJE PARA CHOFERES </t>
  </si>
  <si>
    <t xml:space="preserve">ERICKSON J. PEGUERO GARCIA </t>
  </si>
  <si>
    <t>JORGE HENRIQUEZ</t>
  </si>
  <si>
    <t>MARTA JIMENEZ SEVERINO</t>
  </si>
  <si>
    <t>LIDIA CONCEPCION P. CONTRERAS</t>
  </si>
  <si>
    <t>CERAMICAS MOTA VARGAS &amp; MAS SRL</t>
  </si>
  <si>
    <t>AYUDA SOCIAL GASTOS MEDICOS</t>
  </si>
  <si>
    <t>ISIDRO C. FRIAS GERMAN</t>
  </si>
  <si>
    <t>UBALDA DE LA CRUZ GONZALEZ</t>
  </si>
  <si>
    <t>CAJA CHICA SOCIAL PARA IMPREVISTOS</t>
  </si>
  <si>
    <t>PAGO POR SERVICIOS DE CABLE TV.</t>
  </si>
  <si>
    <t xml:space="preserve">COMPRA DE ALIMENTOS PARA DONACION Y GOBERNACION </t>
  </si>
  <si>
    <t xml:space="preserve">SUGELYS MANZUETA QUEZADA </t>
  </si>
  <si>
    <t>APORTE ECO. FERIA AGROPECUARIA (COOPAPFAMOPLA)</t>
  </si>
  <si>
    <t xml:space="preserve">LIRANZO ENCARNACION GONZALEZ </t>
  </si>
  <si>
    <t>JOSE D. DE LA CRUZ REYES</t>
  </si>
  <si>
    <t>INECI, O SAMUEL GARCIA DEL ROSARIO</t>
  </si>
  <si>
    <t xml:space="preserve">COLECTOR DE IMPUESTOS INTERNO </t>
  </si>
  <si>
    <t xml:space="preserve">COMPRA DE MATERIAL GASTABLE </t>
  </si>
  <si>
    <t xml:space="preserve">LORYMER LEOCADIO HERNANDEZ </t>
  </si>
  <si>
    <t xml:space="preserve">DONACION DE MEDICAMENTOS </t>
  </si>
  <si>
    <t>PAGO TELEFONO, FLOTA E INTERNET CLARO</t>
  </si>
  <si>
    <t>ALBERTO A. DEL CARMEN PERALTA A.</t>
  </si>
  <si>
    <t xml:space="preserve">AYUDA ECONOMICA GASTOS MEDICOS </t>
  </si>
  <si>
    <t>TERESA DE JESUS AYBAR R.</t>
  </si>
  <si>
    <t>PAGO POR SERVICIOS PRESTADOS</t>
  </si>
  <si>
    <t>PAGO SERVICIOS PRESTADOS COMPLETIVO</t>
  </si>
  <si>
    <t>PAGOPOR SERVICIOS PRESTADOS</t>
  </si>
  <si>
    <t xml:space="preserve">JOSE MIGUEL CAMPAÑA REYES </t>
  </si>
  <si>
    <t xml:space="preserve">FLORAGEL HIDALGO HEREDIA </t>
  </si>
  <si>
    <t xml:space="preserve">JONATAN L. CONTRERAS HERNANDEZ </t>
  </si>
  <si>
    <t xml:space="preserve">FAUSTO SOSA MARTE </t>
  </si>
  <si>
    <t>JUAN Y. VIDAL BRITO</t>
  </si>
  <si>
    <t xml:space="preserve">PAGO SERVICIOS PRESTADOS COMPLETIVO </t>
  </si>
  <si>
    <t>YULISA I. SALAS MERCEDESS</t>
  </si>
  <si>
    <t xml:space="preserve">PAGO DE INTERNET COMPLETIVO </t>
  </si>
  <si>
    <t xml:space="preserve">REPARACIONES ELECTRICAS </t>
  </si>
  <si>
    <t xml:space="preserve"> REPARACION PARRILLA PARQUE LA TORMENTA</t>
  </si>
  <si>
    <t xml:space="preserve"> TALLER SOBRE SUSTANCIAS PROHIBIDAS</t>
  </si>
  <si>
    <t xml:space="preserve"> OPERATIVO DEL COE. TORMENTA ELSA</t>
  </si>
  <si>
    <t xml:space="preserve"> PERIFONEO SEGUDA JORNADA DE VACUNACION</t>
  </si>
  <si>
    <t xml:space="preserve"> AREGLO FLORAL AN ACT. CON LA PRIMERA DAMA</t>
  </si>
  <si>
    <t xml:space="preserve"> SERVISIOS PRESTADOS CONSERJE MAJAGUAR</t>
  </si>
  <si>
    <t xml:space="preserve"> SERVICIOS DE CAJAS FUNEBRES A FUNERARIA</t>
  </si>
  <si>
    <t xml:space="preserve"> SERVICIOS CATERING, 2 BUFFETEN ACTIVIDAD CON LA PRIMERA DAMA E INAVI</t>
  </si>
  <si>
    <t xml:space="preserve"> SERVICIOS PRESTADOS COMPLETIVO</t>
  </si>
  <si>
    <t>DONACION MATERIALES CONSTRUCCION DONACIONES</t>
  </si>
  <si>
    <t>APORTE CONSTRUCCION DE CAPILLA</t>
  </si>
  <si>
    <t>TRASPORTE DE RACIONES A LA TORMENTA Y LAS FLORES</t>
  </si>
  <si>
    <t xml:space="preserve">COPIAS DE FOLLETOS EN TALLER DE CAPACITACION </t>
  </si>
  <si>
    <t xml:space="preserve">DONACION  TORNEO DE LIGAS MENORES INFANTIL </t>
  </si>
  <si>
    <t xml:space="preserve">DONACION UNION DEPORTIVA BAYAGUANA </t>
  </si>
  <si>
    <t>AYUDA CELEBRACION DEL DIA DEL MAESTRO AL ADP</t>
  </si>
  <si>
    <t>FRANCISCO CASTRO ZAPATA</t>
  </si>
  <si>
    <t xml:space="preserve">THERRY AQUINO </t>
  </si>
  <si>
    <t xml:space="preserve">RECIBIMIENTO ATLETA  LUGUELIN SANTOS </t>
  </si>
  <si>
    <t>RECIBIMIENTO  ATLETA ZACARIAS BONNAT</t>
  </si>
  <si>
    <t>COMPRA PRODUDTOS LIMPIEZA Y COMESTIBLES</t>
  </si>
  <si>
    <t>CARIMERCA, SRL.</t>
  </si>
  <si>
    <t xml:space="preserve">COMPRA DE MICROFONO </t>
  </si>
  <si>
    <t xml:space="preserve">JULIO A. REYES LEOCADIO </t>
  </si>
  <si>
    <t>ALMUERZO ENTREGA  TITULOS DR. DE IAD</t>
  </si>
  <si>
    <t xml:space="preserve">PLACA DE RECONOCIMIENTO ATLETAS OLINPICOS </t>
  </si>
  <si>
    <t>APORTE A LIGAS MENORES BEISBOL YAMASA</t>
  </si>
  <si>
    <t xml:space="preserve">VIACA COMERCIAL </t>
  </si>
  <si>
    <t xml:space="preserve">APORTE GASTOS UNIVERSITARIOS </t>
  </si>
  <si>
    <t xml:space="preserve">MAXIMINO BEATO </t>
  </si>
  <si>
    <t>TRASPORTE DE REFUGIADOS TORMENTA GREY</t>
  </si>
  <si>
    <t>JORGE LUIS CASTILLO AQUINO</t>
  </si>
  <si>
    <t xml:space="preserve">PAGO SERVICIOS DE SONIDO Y CANTO </t>
  </si>
  <si>
    <t xml:space="preserve">LUIS W. LIRIANO CARRASCO </t>
  </si>
  <si>
    <t xml:space="preserve">PAGO MAESTRIA DE CEREMONIAS </t>
  </si>
  <si>
    <t xml:space="preserve">YAMILKA MEJIA GARCIA </t>
  </si>
  <si>
    <t>PAGO INTERNET, FLOTAS E INTERNET CLARO</t>
  </si>
  <si>
    <t xml:space="preserve">BLADIMIL SANCHEZ DE JESUS </t>
  </si>
  <si>
    <t xml:space="preserve">COMPRA DE 5 TANQUES PARA COMBUSTIBLE </t>
  </si>
  <si>
    <t xml:space="preserve">AUSTRIA U. TOLENTINO GOMEZ </t>
  </si>
  <si>
    <t xml:space="preserve">AYUDA SOCIAL </t>
  </si>
  <si>
    <t>ZACARIAS PEREYRA TREJO</t>
  </si>
  <si>
    <t xml:space="preserve">BELKIS DE LOS SANTOS </t>
  </si>
  <si>
    <t xml:space="preserve">COMPRA  PLANTAS DE INTERIOR Y MANTENIMIENTO </t>
  </si>
  <si>
    <t xml:space="preserve">AGUSTIN AQUINO DE LA GUARDA </t>
  </si>
  <si>
    <t xml:space="preserve">COMPRA DE ALIMENTOS Y DETERGENTES </t>
  </si>
  <si>
    <t xml:space="preserve">COMPRA DE ALIMENTOS Y PICADERAS </t>
  </si>
  <si>
    <t xml:space="preserve">COMPRA DE ARREGLOS FLORALES </t>
  </si>
  <si>
    <t xml:space="preserve">RAFAEL E. ZAPATA MAÑON </t>
  </si>
  <si>
    <t xml:space="preserve">COMPRA DE LAMPARAS Y ALAMBRES </t>
  </si>
  <si>
    <t xml:space="preserve">PAGO POR SERVICIOS DE PERIFONEO </t>
  </si>
  <si>
    <t xml:space="preserve">MODESTO SANTANA </t>
  </si>
  <si>
    <t xml:space="preserve">VIATICO O GASTOS DE VIAJE Y MENSAJERIA </t>
  </si>
  <si>
    <t xml:space="preserve">HENRY M. MARRERO FERNANDEZ </t>
  </si>
  <si>
    <t xml:space="preserve">PAGO POR ALQUILER LOCAR YAMASA  </t>
  </si>
  <si>
    <t>PAGO POR ALQUILER LOCAR PERALVILLO</t>
  </si>
  <si>
    <t xml:space="preserve">PAGO POR ALQUILER LOCAR SABANA G. DE BOYA </t>
  </si>
  <si>
    <t xml:space="preserve">MARIA A. DE JESUS BELTRAN DE SOTO </t>
  </si>
  <si>
    <t xml:space="preserve">DONACION MATERIALES DE CONSTRUCCION </t>
  </si>
  <si>
    <t xml:space="preserve">GABRIEL L. CONTRERAS ROJAS </t>
  </si>
  <si>
    <t xml:space="preserve">PAGO DE PEAJES DEL MES JULIO Y AGOSTO </t>
  </si>
  <si>
    <t xml:space="preserve">DAVID SANTANA SANCHEZ </t>
  </si>
  <si>
    <t xml:space="preserve"> TRANSPORTE JUNTAS VECINOS ACTO PRESIDENCIAL</t>
  </si>
  <si>
    <t>JUAN B. ALCANTARA CAMILO</t>
  </si>
  <si>
    <t xml:space="preserve">TRANSPORTE JUNTAS VECINOS ACTO PRESIDENCIAL </t>
  </si>
  <si>
    <t xml:space="preserve">RAMON ARIAS </t>
  </si>
  <si>
    <t xml:space="preserve">MIGUEL A. BURDIER RODRIGUEZ </t>
  </si>
  <si>
    <t xml:space="preserve">SUPERVICION DE CAMINOS INGENIERA </t>
  </si>
  <si>
    <t xml:space="preserve">REYMIRA MARTE ORTIZ </t>
  </si>
  <si>
    <t xml:space="preserve">COMPRA DE GRECA, LICUADORA Y SERVIDORES DE COMIDA </t>
  </si>
  <si>
    <t xml:space="preserve">SERVICIOS PRESTADOS AGOSTO </t>
  </si>
  <si>
    <t xml:space="preserve">JORGE HENRIQUEZ </t>
  </si>
  <si>
    <t xml:space="preserve">MANIELY G. ROSA DE JESUS </t>
  </si>
  <si>
    <t xml:space="preserve">FLORANGEL HIDALGO HEREDIA </t>
  </si>
  <si>
    <t xml:space="preserve">NARCISA M. VEGAZO CORDONES </t>
  </si>
  <si>
    <t xml:space="preserve">FRANCISCO SORIANO VALENCIA </t>
  </si>
  <si>
    <t xml:space="preserve">SERVICIOS PRESTADOS COMPLETIVO AGOSTO </t>
  </si>
  <si>
    <t xml:space="preserve">RAFAELINA HENRIQUEZ LEYBA </t>
  </si>
  <si>
    <t>PAGO IR-17</t>
  </si>
  <si>
    <t xml:space="preserve">COLECTOR DE IMPUESTOS IMTERNOS </t>
  </si>
  <si>
    <t>COMPRA DE BROCHURES EN ACTO DE RENDICION DE CUENTAS</t>
  </si>
  <si>
    <t xml:space="preserve">LORYMER LEOCADIO </t>
  </si>
  <si>
    <t>SERVICIOS PRESTADOS JULIO</t>
  </si>
  <si>
    <t>JACHSON F. ORTIZ RAMIREZ</t>
  </si>
  <si>
    <t xml:space="preserve">BILLY R. LUGO POLANCO </t>
  </si>
  <si>
    <t xml:space="preserve">HILARIO PEÑA GONZALEZ </t>
  </si>
  <si>
    <t xml:space="preserve">MARIELISA SEVERINO DE LA GUARDA </t>
  </si>
  <si>
    <t xml:space="preserve">TRANSPORTE DE COMBUSTIBLE DE BANI A YAMASA </t>
  </si>
  <si>
    <t xml:space="preserve">TRANSPORTE RACIONES ALIMENTICIAS COMEDOR ECONOMICO </t>
  </si>
  <si>
    <t xml:space="preserve">COMPRA  ALMUELZOS Y PICADERAS ACTO DE RENDICION DE CUENTAS </t>
  </si>
  <si>
    <t xml:space="preserve">COMPRA DE CAMISAS BORDADAS </t>
  </si>
  <si>
    <t xml:space="preserve">MAESTRIA DE CEREMONIAS </t>
  </si>
  <si>
    <t xml:space="preserve">YAMILKA MEJIA GARCIAS </t>
  </si>
  <si>
    <t xml:space="preserve">VIATICOS Y GASTOS DE MENSAJERIA </t>
  </si>
  <si>
    <t>OPRERATIVO DEL COE TORMENTA GRECE</t>
  </si>
  <si>
    <t xml:space="preserve">CARLOS F. RODRIGUEZ SANTANA </t>
  </si>
  <si>
    <t xml:space="preserve">MANTENIMIENTO DE AREA VERDE </t>
  </si>
  <si>
    <t xml:space="preserve">DONACION MATERIALES CONSTRUCCION </t>
  </si>
  <si>
    <t>PAGO ALQUILER DE LOCAR PERALVILLO</t>
  </si>
  <si>
    <t>PAGO ALQUILER DE LOCAR YAMASA</t>
  </si>
  <si>
    <t xml:space="preserve">PAGO ALQUILER DE LOCAR SABANA G. DE BOYA </t>
  </si>
  <si>
    <t xml:space="preserve">ELIAS REYES CONTRERAS </t>
  </si>
  <si>
    <t xml:space="preserve">PUBLICIDAD EN EVENTO </t>
  </si>
  <si>
    <t xml:space="preserve">TIFANI A. MARTINEZ HIRALDO </t>
  </si>
  <si>
    <t>COMPRA LIBRO DE CONTABILIDAD Y RESMA DE PAPEL TIMBRADO</t>
  </si>
  <si>
    <t xml:space="preserve">APORTE ECONOMICO EMPRENDEDORES </t>
  </si>
  <si>
    <t>WILMANIA OLMOS BELTRE</t>
  </si>
  <si>
    <t xml:space="preserve">COMPRA DE GRAVILLA LA PAROQUIA DE BAYAGUANA </t>
  </si>
  <si>
    <t>CONSTRUCTORA RODRIGUEZ &amp; MORENO</t>
  </si>
  <si>
    <t>COMPRA COMBUSTIBLE Y HIELO ACTO PRESIDENCIAL</t>
  </si>
  <si>
    <t>TERRY AQUINO</t>
  </si>
  <si>
    <t xml:space="preserve">RENTA DE VEHICULO </t>
  </si>
  <si>
    <t>PAGO IMPUESTO IR-17 AGOSTO</t>
  </si>
  <si>
    <t xml:space="preserve">CAJA CHICA SOCIAL PARA IMPREVISTOS </t>
  </si>
  <si>
    <t xml:space="preserve">APORTE ECONOMICO A DEPORTISTAS </t>
  </si>
  <si>
    <t xml:space="preserve">HECTOR ELIAS RAMIREZ </t>
  </si>
  <si>
    <t xml:space="preserve">APORTE ECONOMICO PARA MODELO </t>
  </si>
  <si>
    <t xml:space="preserve">XIOMARA JOSEFINA NUÑEZ </t>
  </si>
  <si>
    <t>ALQUILER CLUB AGANTA EN ACTIVIDADES</t>
  </si>
  <si>
    <t xml:space="preserve">COOP AGAMPTA </t>
  </si>
  <si>
    <t>WELVIS RAFAEL SANTO JIMENEZ</t>
  </si>
  <si>
    <t xml:space="preserve">AYUDA SOCIAL PARA CONCURSO DE BELLEZA </t>
  </si>
  <si>
    <t xml:space="preserve">DENIS CASTILLO ROJAS </t>
  </si>
  <si>
    <t xml:space="preserve">COMPRA DE 3 UPS PARA COMPUTADORAS </t>
  </si>
  <si>
    <t>HUMBERTO SOLUCIONES TECNOLOGICAS SRL</t>
  </si>
  <si>
    <t xml:space="preserve">FELIPA CLETO CASTRO </t>
  </si>
  <si>
    <t>COMPRA  COMBUSTIBLE PARA RODILLO YAMASA</t>
  </si>
  <si>
    <t>ALQUILER DE CARPAS ACTO PRESIDENCIAL</t>
  </si>
  <si>
    <t xml:space="preserve">ANA M. GERALDO MARIÑEZ </t>
  </si>
  <si>
    <t>AYUDA SOCIAL PARA GASTOS MEDICOS</t>
  </si>
  <si>
    <t>MELBA N. GONZALEZ DE LA CRUZ</t>
  </si>
  <si>
    <t xml:space="preserve">PAGO DE TELEFONO, FLOTAS E INTERNET </t>
  </si>
  <si>
    <t xml:space="preserve">DONACION DE 3 MESAS DE DOMINOES </t>
  </si>
  <si>
    <t xml:space="preserve">JOSE LUCIA MORENO CEPEDA </t>
  </si>
  <si>
    <t xml:space="preserve">AYUDA SOCIAL PARA GASTOS FUNEBRES </t>
  </si>
  <si>
    <t>SATURNINA VELASQUEZ BENITEZ</t>
  </si>
  <si>
    <t xml:space="preserve">PAGO POR MAESTRIA DE CEREMONIAS </t>
  </si>
  <si>
    <t>PAGO POR SERVICIOS DE CABLE TV ASTER</t>
  </si>
  <si>
    <t xml:space="preserve">AYUDA SOCIAL PARA UTILES ESCOLARES </t>
  </si>
  <si>
    <t xml:space="preserve">GUILLERMINA HEREDIA CONSTANZA </t>
  </si>
  <si>
    <t xml:space="preserve">DONACION A COMISARIO MAYOR SANTO CRISTO DE LOS MILAGROS </t>
  </si>
  <si>
    <t xml:space="preserve">WENCESLAO ROSARIO CARRERA </t>
  </si>
  <si>
    <t>RAMON PEREZ</t>
  </si>
  <si>
    <t xml:space="preserve">DONACION A DEPORTISTA  DE DOMINOES </t>
  </si>
  <si>
    <t>AVER FERNANDEZ SOTO</t>
  </si>
  <si>
    <t xml:space="preserve">DONACION FOTOCERDAS LAMPARA ILUMINACION </t>
  </si>
  <si>
    <t xml:space="preserve">SERVICIOS PRESTADOS SEPTIEMBRE </t>
  </si>
  <si>
    <t xml:space="preserve">JOSE M. CAMPAÑA REYES </t>
  </si>
  <si>
    <t xml:space="preserve">NARCISA MARI VEGAZO CORDONES </t>
  </si>
  <si>
    <t xml:space="preserve">MANIELY YISSEL ROSA DE JESUS </t>
  </si>
  <si>
    <t>SERVICIOS PRESTADOS SEPTIEMBRE COMPLETIVO</t>
  </si>
  <si>
    <t xml:space="preserve">MEIRENI E. CONCEPCION VIDAL </t>
  </si>
  <si>
    <t xml:space="preserve">MICHAEL Y. MUÑOZ MEDRANO </t>
  </si>
  <si>
    <t xml:space="preserve">YULISA I. SALAS MERCEDES </t>
  </si>
  <si>
    <t xml:space="preserve">GLORIA ALMONTE GUILLEN </t>
  </si>
  <si>
    <t xml:space="preserve">LEOPOLDO CONSORO POLANCO </t>
  </si>
  <si>
    <t>ESTACION DE COMBUSTIBLE MONTE PLATA SRL</t>
  </si>
  <si>
    <t>ALTAGRACIA GERMAN</t>
  </si>
  <si>
    <t>SERVICIOS DE TRANSPORTE DE 5000 PLATANOS</t>
  </si>
  <si>
    <t xml:space="preserve">JACINTO LEOCADIO CONCEPCION </t>
  </si>
  <si>
    <t xml:space="preserve">FELIX P. ROSARIO PONCEANO </t>
  </si>
  <si>
    <t xml:space="preserve">COMPRA TALONARIOS HOLDEN DE COMPRA </t>
  </si>
  <si>
    <t>PAGO POR ALQUILER MANTELES Y SILLAS</t>
  </si>
  <si>
    <t xml:space="preserve">TOTAL </t>
  </si>
  <si>
    <t>COMPRA DE MATERIAL GASTABLE</t>
  </si>
  <si>
    <t>SOLUCIONES EDU. &amp; COMERCIALES LITERATO</t>
  </si>
  <si>
    <t>YURI ALMONTE BENITEZ</t>
  </si>
  <si>
    <t xml:space="preserve">APORTE  ECONOMICO A DEPORTISTAS </t>
  </si>
  <si>
    <t>JEMAES GRAPHIC</t>
  </si>
  <si>
    <t xml:space="preserve">ADOLFO LIRIANO </t>
  </si>
  <si>
    <t>MANTENIMIENTO AREAS VERDES INAIPI</t>
  </si>
  <si>
    <t xml:space="preserve">RAUL V. CARABALLO FABIAN </t>
  </si>
  <si>
    <t xml:space="preserve">DONACION DE MATERIALES CONSTRUCCION </t>
  </si>
  <si>
    <t xml:space="preserve">COMPRA SOGAS SEGURIDAD PRESIDENCIAL </t>
  </si>
  <si>
    <t xml:space="preserve">OSCAR A. JAVIER CONTRERAS </t>
  </si>
  <si>
    <t xml:space="preserve">AYUDA SOCIAL PARA GASTOS UNIVERSITARIOS </t>
  </si>
  <si>
    <t xml:space="preserve">JUAN MANUEL VALDEZ LEYBA </t>
  </si>
  <si>
    <t xml:space="preserve">AYUDA SOCIAL ACTIVIDAD DEPORTIVA </t>
  </si>
  <si>
    <t xml:space="preserve">FAUSTO SANTANA </t>
  </si>
  <si>
    <t xml:space="preserve">RENTA VEHICULO DE LA GOBERNADORA </t>
  </si>
  <si>
    <t xml:space="preserve">ALQUILER 2 CARPAS ACTO RENDICION DE CUENTAS </t>
  </si>
  <si>
    <t>ANA M. GERALDO MARIÑEZ</t>
  </si>
  <si>
    <t xml:space="preserve">SERVICIOS FUNEBRES Y ATAUDES FUNERARIA </t>
  </si>
  <si>
    <t xml:space="preserve">NERIS MEJIA GUILLEN </t>
  </si>
  <si>
    <t xml:space="preserve">COMPRA DE 35 ALMUERZOS TALLER CONSEJO DE DESARROLLO </t>
  </si>
  <si>
    <t xml:space="preserve">LIDIA CONCEPCION PEGUERO CONTRERAS </t>
  </si>
  <si>
    <t xml:space="preserve">CREACION DE PAGINAS WEB PARA LA GOBERNACION </t>
  </si>
  <si>
    <t>ALQUILER DE LOCAL DE SABANA G. DE BOYA</t>
  </si>
  <si>
    <t xml:space="preserve">ALQUILER DE LACAL PERALVILLO </t>
  </si>
  <si>
    <t xml:space="preserve">COLECTOR DE IMPUESTOS INTERNOS </t>
  </si>
  <si>
    <t>PAGO DE TELEFONO, FLOTAS E INTERNET</t>
  </si>
  <si>
    <t>BLADIMIL SANCHEZ DE JESUS (CLARO)</t>
  </si>
  <si>
    <t xml:space="preserve">AYUDA ECONOMICA UNION DEPORTIVA BAYAGUANA </t>
  </si>
  <si>
    <t xml:space="preserve">NEBIL ANTONIO MANZANILLO </t>
  </si>
  <si>
    <t xml:space="preserve">AYUDA ECONOMICA DEPORTISTAS DEL DEAN </t>
  </si>
  <si>
    <t xml:space="preserve">AMAURIS GARCIA CORREA </t>
  </si>
  <si>
    <t xml:space="preserve">ALBERTO J. HERNANDEZ CRUZ </t>
  </si>
  <si>
    <t>PAGO ORGANIZACIÓN DE EVENTO CANCER DE MAMA</t>
  </si>
  <si>
    <t xml:space="preserve">RAMON ROSARIO </t>
  </si>
  <si>
    <t xml:space="preserve">SERVICIOS PRESTADOS ASISTENTE YAMASA </t>
  </si>
  <si>
    <t>PAGO POR PUBLICIDAD (PERIFONEO)</t>
  </si>
  <si>
    <t>LEONARDA DEL CARMEN DE RODRIGUEZ</t>
  </si>
  <si>
    <t>AYUDA SOCIAL A DEPORTISTAS PLAY KM12</t>
  </si>
  <si>
    <t xml:space="preserve">YULEISYS BRITO RAMIREZ </t>
  </si>
  <si>
    <t xml:space="preserve">APORTE ECONOMICO A ARTESANA </t>
  </si>
  <si>
    <t>JOHANNY GUZMAN CASTILLO</t>
  </si>
  <si>
    <t>SERVICIOS PRESTADOS ASISTENTE  SABANA</t>
  </si>
  <si>
    <t>SERVICIOS PRESTADOS ASISTENTE PERALVILLO</t>
  </si>
  <si>
    <t xml:space="preserve">SERVICIOS PRESTADOS ENC. SEGURIDAD </t>
  </si>
  <si>
    <t>SERVICIOS PRESTADOS MENSAJERO</t>
  </si>
  <si>
    <t xml:space="preserve">SERVICIOS PRESTADOS FOTOGRAFO </t>
  </si>
  <si>
    <t xml:space="preserve">SERVICIOS PRESTADOS SEGURIDAD </t>
  </si>
  <si>
    <t xml:space="preserve">SERVICIOS PRESTADOS PERIODISTA </t>
  </si>
  <si>
    <t xml:space="preserve">SERVICIOS PRESTADOS CONSERJE </t>
  </si>
  <si>
    <t xml:space="preserve">SERVICIOS PRESTADOS ENC. COCINA </t>
  </si>
  <si>
    <t xml:space="preserve">SERVICIOS PRESTADOS INFORMACION </t>
  </si>
  <si>
    <t xml:space="preserve">SERVICIOS PRESTADOS RECEPCIONISTA </t>
  </si>
  <si>
    <t xml:space="preserve">SERVICIOS PRESTADOS JARDINERO </t>
  </si>
  <si>
    <t xml:space="preserve">SERVICIOS PRESTADOS  AUXILIAR </t>
  </si>
  <si>
    <t xml:space="preserve">SERVICIOS PRESTADOS SECRETARIA COMPLETIVO </t>
  </si>
  <si>
    <t xml:space="preserve">SERVICIOS PRESTADOS CONTADOR COMPLETIVO </t>
  </si>
  <si>
    <t xml:space="preserve">SERVICIOS PRESTADOS CHOFER COMPLETIVO </t>
  </si>
  <si>
    <t>SERVICIOS PRESTADOS ASISTENTE BAYAGUANA</t>
  </si>
  <si>
    <t xml:space="preserve">SMIL A. LEOCADIO HERNANDEZ </t>
  </si>
  <si>
    <t xml:space="preserve">SERVICIOS PRESTADOS DE PRENSA </t>
  </si>
  <si>
    <t>COMPRA DE ALIMENTOS Y DETERGENTES</t>
  </si>
  <si>
    <t xml:space="preserve">MANTENIMIENTO DE AREAS VERDES </t>
  </si>
  <si>
    <t xml:space="preserve">COORDINACION DEL FESTIVAL DE ARTES </t>
  </si>
  <si>
    <t>ALQUILER CARPA Y SILLAS ACTO CIMARONA</t>
  </si>
  <si>
    <t>COMPRA 2 GOMAS,BATERIA Y GATO HIDRAULICO</t>
  </si>
  <si>
    <t>TRANSPORTE DE PERSONAS 2 ACTIVIDADES</t>
  </si>
  <si>
    <t xml:space="preserve">FELIPE BRITO </t>
  </si>
  <si>
    <t>KIRMAN A. GONZALEZ LUGO</t>
  </si>
  <si>
    <t xml:space="preserve">SANDY V. DE LA ROSA TORRES </t>
  </si>
  <si>
    <t xml:space="preserve">SADERI YARISA FERNANDEZ </t>
  </si>
  <si>
    <t xml:space="preserve">DONACION DE 5 ABANICOS TRABAJADORES </t>
  </si>
  <si>
    <t xml:space="preserve">ELADIO BRITO REYES </t>
  </si>
  <si>
    <t xml:space="preserve">APORTE PARA MATERIALE CARRETERA YAMASA </t>
  </si>
  <si>
    <t xml:space="preserve">GABRIEL DE LA CRUZ LASEN </t>
  </si>
  <si>
    <t xml:space="preserve">AYUD SOCIAL PARA GASTOS MEDICOS </t>
  </si>
  <si>
    <t>DONACION DE GOMA Y ACEITE EN YAMASA</t>
  </si>
  <si>
    <t xml:space="preserve">RUTH ESTHER GOMEZ GARCIA </t>
  </si>
  <si>
    <t>LUZ M. JIMENEZ SENA DE SANTO</t>
  </si>
  <si>
    <t xml:space="preserve">JULIO C. DE LA CRUZ DE LEON </t>
  </si>
  <si>
    <t>Preparado por _________________________        Aprobado Por ____________________________</t>
  </si>
  <si>
    <t>Preparado Por.</t>
  </si>
  <si>
    <t>_______________________________</t>
  </si>
  <si>
    <t>Aprobado Por.</t>
  </si>
  <si>
    <r>
      <t xml:space="preserve"> Banco:     </t>
    </r>
    <r>
      <rPr>
        <b/>
        <i/>
        <u/>
        <sz val="12"/>
        <color theme="1"/>
        <rFont val="Times New Roman"/>
        <family val="1"/>
      </rPr>
      <t xml:space="preserve">Reservas </t>
    </r>
    <r>
      <rPr>
        <b/>
        <i/>
        <sz val="12"/>
        <color theme="1"/>
        <rFont val="Times New Roman"/>
        <family val="1"/>
      </rPr>
      <t xml:space="preserve">                                  </t>
    </r>
  </si>
  <si>
    <r>
      <rPr>
        <b/>
        <sz val="11"/>
        <color theme="1"/>
        <rFont val="Calibri"/>
        <family val="2"/>
        <scheme val="minor"/>
      </rPr>
      <t xml:space="preserve">Numero de cuentas:      </t>
    </r>
    <r>
      <rPr>
        <b/>
        <u/>
        <sz val="11"/>
        <color theme="1"/>
        <rFont val="Calibri"/>
        <family val="2"/>
        <scheme val="minor"/>
      </rPr>
      <t>320007928</t>
    </r>
  </si>
  <si>
    <t xml:space="preserve"> Depositos del mes</t>
  </si>
  <si>
    <t>Total Disponible</t>
  </si>
  <si>
    <t>Menos</t>
  </si>
  <si>
    <t xml:space="preserve">Cheques emitidos </t>
  </si>
  <si>
    <t xml:space="preserve">TOTAL CONCILIADO </t>
  </si>
  <si>
    <t xml:space="preserve">BALANCE EN BANCO </t>
  </si>
  <si>
    <r>
      <rPr>
        <b/>
        <sz val="11"/>
        <color theme="1"/>
        <rFont val="Calibri"/>
        <family val="2"/>
        <scheme val="minor"/>
      </rPr>
      <t>MENOS</t>
    </r>
    <r>
      <rPr>
        <sz val="11"/>
        <color theme="1"/>
        <rFont val="Calibri"/>
        <family val="2"/>
        <scheme val="minor"/>
      </rPr>
      <t>:</t>
    </r>
  </si>
  <si>
    <t xml:space="preserve">Cheques en transito </t>
  </si>
  <si>
    <t xml:space="preserve">Notas de debito Bancarias  </t>
  </si>
  <si>
    <t xml:space="preserve">Depositos en transito </t>
  </si>
  <si>
    <t xml:space="preserve">TOTAL DISPONIBLE </t>
  </si>
  <si>
    <t xml:space="preserve">COOPERACION EN CAMINOS VECINALES </t>
  </si>
  <si>
    <t xml:space="preserve">JHOAN M. GONZALEZ SANTOS </t>
  </si>
  <si>
    <t xml:space="preserve">Estado de Cuentas </t>
  </si>
  <si>
    <t xml:space="preserve">PAGO RENTA DE VEHICULO GOBERNACION </t>
  </si>
  <si>
    <t xml:space="preserve">COMPRA DE TV PARA SALON DE ACTOS </t>
  </si>
  <si>
    <t xml:space="preserve">JHUNIOR J. ROMERO TAVERAS </t>
  </si>
  <si>
    <t xml:space="preserve">SERVICIOS DE ESPACIO STAUD FESTIVAL DE ARTES </t>
  </si>
  <si>
    <t xml:space="preserve">SOCRATES L. TRONCOSO FABIAN </t>
  </si>
  <si>
    <t>COMPRA DE BASE DE TV SALON DE ACTOS</t>
  </si>
  <si>
    <t>APORTE ECON. POLICIA DE BAYAGUANA RIFA-PRO COMPRA DE UNIFORMES</t>
  </si>
  <si>
    <t>FRANCISCO A. VARGAS MORENO</t>
  </si>
  <si>
    <t>APORTE ECON. A DEPORTISTAS TORNEO DE BALONCESTO</t>
  </si>
  <si>
    <t xml:space="preserve">ERNESTO PORFIRIO DEL ROSARIO </t>
  </si>
  <si>
    <t>APORTE ECON. CLUB DONANTES DE SANGRE</t>
  </si>
  <si>
    <t xml:space="preserve">VALENTIN JAVIER SANTANA </t>
  </si>
  <si>
    <t>APORTE ECON. A ORQUESTA RESCATE SERIE 4</t>
  </si>
  <si>
    <t xml:space="preserve">APORTE ECON. A COLEGIO DE PERIODISTAS </t>
  </si>
  <si>
    <t xml:space="preserve">APORTE ECON. A CUERPO DE BOMBEROS </t>
  </si>
  <si>
    <t xml:space="preserve">MAXIMO TRAVIESO DE LOS SANTOS </t>
  </si>
  <si>
    <t xml:space="preserve">REPARACION DE VEHICULO Y COMPRA DE REPUESTOS </t>
  </si>
  <si>
    <t xml:space="preserve">COMPRA ALMUERZOS ACTO NO VIOLENCIA CONTRA LA MUJER </t>
  </si>
  <si>
    <t xml:space="preserve">NATIVIDAD M. TINEO MATIAS </t>
  </si>
  <si>
    <t xml:space="preserve">APORTE ECON. ACTO CULTURAL YAMASA </t>
  </si>
  <si>
    <t xml:space="preserve">LUIS M. MANZUETA DE LEON </t>
  </si>
  <si>
    <t xml:space="preserve">APORTE ECON. TRANSPORTE A PARROQUIA LA CUABA YAMASA </t>
  </si>
  <si>
    <t>PERIFONEO EN OPERATIVO MEDICO</t>
  </si>
  <si>
    <t xml:space="preserve">JUAN C. DE LA CRUZ TAVERAS </t>
  </si>
  <si>
    <t>JUAN  AGUSTO GERMAN SANCHEZ</t>
  </si>
  <si>
    <t>REPOSICION DE VIATICOS Y PEAJES</t>
  </si>
  <si>
    <t>REPOSICION DE VIATICOS, PEAJES Y MENSAJERIA</t>
  </si>
  <si>
    <t xml:space="preserve">ROXAMNA GONSALEZ MATA </t>
  </si>
  <si>
    <t xml:space="preserve"> SERVICIOS PRESTADOS ASISTENTE SABANA </t>
  </si>
  <si>
    <t>SERVICIOS PRESTADOS ASISTENTE YAMASA</t>
  </si>
  <si>
    <t xml:space="preserve">SERVICIOS PRESTADOS AUXILIAR </t>
  </si>
  <si>
    <t>SERVICIOS PRESTADOS SEGURIDAD</t>
  </si>
  <si>
    <t xml:space="preserve">RICALDO CARABALLO ROJAS </t>
  </si>
  <si>
    <t xml:space="preserve">SERVICIOS PRESTADOS MENSAJERO </t>
  </si>
  <si>
    <t xml:space="preserve">SERVICIOS PRESTADOS ASISTENTE BAYAGUANA </t>
  </si>
  <si>
    <t xml:space="preserve">SERVICIOS PRESTADOS ENC. DE COCINA </t>
  </si>
  <si>
    <t>SERVICIOS PRESTADOS PERIODISTA</t>
  </si>
  <si>
    <t xml:space="preserve">SERVICIOS PRESTADOS RECEPCION </t>
  </si>
  <si>
    <t>ERROR DE IMPRESIÓN</t>
  </si>
  <si>
    <t xml:space="preserve">SERVICIOS PRESTADOS ENC.DE LIMPIEZA </t>
  </si>
  <si>
    <t>SERVICIOS PRESTADOS SECRETARIA COMPLETIVO</t>
  </si>
  <si>
    <t xml:space="preserve">DILENYS DE LA CRUZ MEJIA </t>
  </si>
  <si>
    <t xml:space="preserve">SERVICIOS DE TAPICERIA AL VEHICULO DE GOBERNACION </t>
  </si>
  <si>
    <t xml:space="preserve">PEDRO W. NUÑEZ CASTRO </t>
  </si>
  <si>
    <t xml:space="preserve">OMNELINA ESTHER ROSARIO ALARCON </t>
  </si>
  <si>
    <t xml:space="preserve">APORTE ECONOMICO ACTO RELIGIOSO </t>
  </si>
  <si>
    <t>NOE LAGUERRA DE LA CRUZ</t>
  </si>
  <si>
    <t xml:space="preserve">PAGO TELEFONO, FLOTAS E INTERNET </t>
  </si>
  <si>
    <t xml:space="preserve">SERVICIOS REPARACION DE VEHICULO </t>
  </si>
  <si>
    <t xml:space="preserve">SANTOS F. CASTRO SANTANA </t>
  </si>
  <si>
    <t>DONACION DE COMBUSTIBLE REPARACION DE CAMINO BOYA</t>
  </si>
  <si>
    <t xml:space="preserve">SERVICIOS ORGANIZACIÓN ACTO DIA DE LA MUJER </t>
  </si>
  <si>
    <t xml:space="preserve">SEVICIOS DE CATERING ACTO MESCYT. </t>
  </si>
  <si>
    <t>COMPRA CORONA DE FLORES EN FUNERAL</t>
  </si>
  <si>
    <t xml:space="preserve">PAULA MARIA MEJIA </t>
  </si>
  <si>
    <t>NEREYDA PEREYRA ORTIZ</t>
  </si>
  <si>
    <t>TRANSPORTE PIEZAS REPARACION DE CAMINOS DE YAMASA A BANI</t>
  </si>
  <si>
    <t xml:space="preserve">COMPRA ALMUERZOS ACTIVIDAD MESA DE TRABAJO </t>
  </si>
  <si>
    <t xml:space="preserve">AYUDA SOCIAL PARA REPARACION VIVIENDAS </t>
  </si>
  <si>
    <t xml:space="preserve">JUAN B. DE JESUS DE LOS ANGELES </t>
  </si>
  <si>
    <t>JOHN DAVIS AÑIL GUTIERREZ</t>
  </si>
  <si>
    <t xml:space="preserve">ALMUERZOS OPERATIVO OBRAS PUBLICAS Y CANCER DE MAMA </t>
  </si>
  <si>
    <t xml:space="preserve">JOELVI MORLA VARGAS </t>
  </si>
  <si>
    <t xml:space="preserve">APORTE PARA VIATICOS OBREROS REPARACION DE CAMINOS </t>
  </si>
  <si>
    <t xml:space="preserve">JOHAN M. GONZALEZ SANTOS </t>
  </si>
  <si>
    <t>LUIS ALBERTO LUGO LUGO</t>
  </si>
  <si>
    <t xml:space="preserve">DONACION TERRENOS POLICIA LA GUAZUMA </t>
  </si>
  <si>
    <t>MARTINA TAVAREZ DE MUESES</t>
  </si>
  <si>
    <t>PAGO ADELANTO DE BANNER PUBLICITARIO</t>
  </si>
  <si>
    <t>JUAN J. DE LOS SANTOS DE LA CRUZ</t>
  </si>
  <si>
    <t>PAGO 70% RENTA STAND,FERIA EMPRENDEDORES</t>
  </si>
  <si>
    <t>MELISSA PAYERO SANCHEZ</t>
  </si>
  <si>
    <t>INES MARIA CONTRERAS MARTES</t>
  </si>
  <si>
    <t>ELBA E. FRIAS POLANCO DE MARTY</t>
  </si>
  <si>
    <t>PAGO 50% RENTA TECHO FERIA EMPRENDIMIENTO</t>
  </si>
  <si>
    <t>ALEGRE EVENTOS SRL</t>
  </si>
  <si>
    <t xml:space="preserve">EROR DE CARCULO </t>
  </si>
  <si>
    <t xml:space="preserve">APORTE ECONOMICO TORNEO DEPORTIVO </t>
  </si>
  <si>
    <t xml:space="preserve">ROXANNA BATISTA DE LOS SANTOS </t>
  </si>
  <si>
    <t xml:space="preserve">APORTE ECONOMICO FESTIVAL DEPORTIVO </t>
  </si>
  <si>
    <t xml:space="preserve">HIGINIO PAULA POLANCO </t>
  </si>
  <si>
    <t>DONACION COMBUSTIBLE FESTIVAL DEPORTIVO</t>
  </si>
  <si>
    <t>PAGO COMPLETIVO RENTA ESTAND FERIA DE EMPRENDURISMO</t>
  </si>
  <si>
    <t xml:space="preserve">PAGO DE BASE PARA TV SALON DE CONFERENCIA </t>
  </si>
  <si>
    <t>RIGOBERTO LEYBA AQUINO</t>
  </si>
  <si>
    <t xml:space="preserve">DONACION DE COMBUSTIBLE REPARACION DE CAMINOS LOS GUINEOS </t>
  </si>
  <si>
    <t>ALQUILER DE EQUIPOS DE SONIDOS FERIA DE EMPRENDURISMO</t>
  </si>
  <si>
    <t xml:space="preserve">CRISTIAN M.SEVERINO ORTIZ </t>
  </si>
  <si>
    <t xml:space="preserve">REPOSICION DE VIATICOS A CHOFER Y SEGURIDAD </t>
  </si>
  <si>
    <t xml:space="preserve">ANTHONY FANITH SANCHEZ </t>
  </si>
  <si>
    <t xml:space="preserve">REPOSICION DE IMPREVISTOS FERIA DE EMPRENDURISMO </t>
  </si>
  <si>
    <t xml:space="preserve">RIGOBERTO TORRES JAVIER </t>
  </si>
  <si>
    <t xml:space="preserve">PEDRO DE LEON QUEZADA </t>
  </si>
  <si>
    <t>ERINSON MANZUETA MONTAÑO</t>
  </si>
  <si>
    <t>TIFANI A. MARTINEZ HIRALDO</t>
  </si>
  <si>
    <t xml:space="preserve">SERVICIOS PRESTADOS MONTAJE DE FERIA DE EMPRENDURISMO </t>
  </si>
  <si>
    <t>RENTA DE TECHO TRUSS FERIA EMPRENDURISMO</t>
  </si>
  <si>
    <t xml:space="preserve">JUANA F. MEJIA ENCARNACION </t>
  </si>
  <si>
    <t>DONACION DE MATERIALES REPARACION DE CAMINO</t>
  </si>
  <si>
    <t xml:space="preserve">JUANA SEVERINO </t>
  </si>
  <si>
    <t xml:space="preserve">RENTA DE FINCA PARA FIESTAS NAVIDEÑAS </t>
  </si>
  <si>
    <t xml:space="preserve">MERY V. UREÑA NUÑEZ </t>
  </si>
  <si>
    <t xml:space="preserve">PAGO REGALIA PASCUAL FOTOGRAFO </t>
  </si>
  <si>
    <t>PAGO REGALIA PASCUAL JARDINERO</t>
  </si>
  <si>
    <t>PAGO REGALIA PASCUAL SEGURIDAD</t>
  </si>
  <si>
    <t xml:space="preserve">PAGO REGALIA PASCUAL LIMPIEZA </t>
  </si>
  <si>
    <t xml:space="preserve">ERICKSON JOSE PEGUERO GARCIA </t>
  </si>
  <si>
    <t xml:space="preserve">PAGO REGALIA PASCUAL SEGURIDAD </t>
  </si>
  <si>
    <t xml:space="preserve">PAGO REGALIA PASCUAL INFORMACION </t>
  </si>
  <si>
    <t>PAGO REGALIA PASCUAL ASISTENTE</t>
  </si>
  <si>
    <t>PAGO REGALIA PASCUAL PROTOCOLO</t>
  </si>
  <si>
    <t xml:space="preserve">PAGO REGALIA PASCUAL PERIODISTA </t>
  </si>
  <si>
    <t xml:space="preserve">PAGO REGALIA PASCUAL RECEPCIONISTA </t>
  </si>
  <si>
    <t>PAGO REGALIA PASCUAL AUXILIAR</t>
  </si>
  <si>
    <t>PAGO REGALIA PASCUAL MENSAJERO</t>
  </si>
  <si>
    <t xml:space="preserve">YULISA I. SALAS MERCEDEZ </t>
  </si>
  <si>
    <t>PAGO REGALIA PASCUAL SECRETARIA COMPLETIVO</t>
  </si>
  <si>
    <t>PAGO REGALIA PASCUAL CHOFER COMPLETIVO</t>
  </si>
  <si>
    <t>PAGO REGALIA PASCUAL CONTADOR COMPLETIVO</t>
  </si>
  <si>
    <t>MICHAEL Y. MUÑOS MEDRANO</t>
  </si>
  <si>
    <t>TRANSPORTE  EMPRENDEDORES EN FERIA</t>
  </si>
  <si>
    <t xml:space="preserve">DANIEL MARTE ORTIZ </t>
  </si>
  <si>
    <t xml:space="preserve">ORGANIZACIÓN Y MONTAJE DE FERIA </t>
  </si>
  <si>
    <t xml:space="preserve">PREMIACION A DEPORTISTA </t>
  </si>
  <si>
    <t xml:space="preserve">YIDELKY Y. CUEVAS DE LA CRUZ </t>
  </si>
  <si>
    <t xml:space="preserve">RENTA CARPAS ALMUERZO NAVIDEÑO YAMASA </t>
  </si>
  <si>
    <t>NINOSKA DEL ROSARIO DE PEREZ</t>
  </si>
  <si>
    <t xml:space="preserve">                               GASTOS EN FERIA MONTE PLATA CAMBIANDO </t>
  </si>
  <si>
    <t xml:space="preserve">SERVICIOS PERIFONEO, SPOT FERIA DE EMPRENDURISMO </t>
  </si>
  <si>
    <t xml:space="preserve">SERVICIO DE SPOT FERIA DE EMPRENDURISMO </t>
  </si>
  <si>
    <t xml:space="preserve">COLOCACION TARIMA FERIA DE EMPRENDURISMO </t>
  </si>
  <si>
    <t xml:space="preserve">RUBEN DARIO GUZMAN </t>
  </si>
  <si>
    <t xml:space="preserve">REPOSICION DE GASTOS FIESTA NAVIDEÑA </t>
  </si>
  <si>
    <t xml:space="preserve">MONTAJE DE ALMUERZO CON PERIODISTAS </t>
  </si>
  <si>
    <t>MONTAJE ELECTRICIDAD FERIA DE EMPRENDURISMO</t>
  </si>
  <si>
    <t>SALTRAFAF S. DE LA CRUZ BRITO</t>
  </si>
  <si>
    <t xml:space="preserve">SERVICIOS CATERING ACTO DIA NO VIOLENCIA CONTRA DE LA MUJER </t>
  </si>
  <si>
    <t xml:space="preserve">REPOSICION DE VIATICOS Y MENSAJERIA </t>
  </si>
  <si>
    <t xml:space="preserve">DONACION DE MATERIALES DE CONSTRUCCION AREGLO DE VIVIENDAS </t>
  </si>
  <si>
    <t xml:space="preserve">COMPRA ALIMENTOS ALMUERZOS NAVIDEÑOS </t>
  </si>
  <si>
    <t>CARIMERCA, SRL</t>
  </si>
  <si>
    <t>APORTE ECONOMICO POR COLABORACION EN ALMUERZOS NAVIDEÑOS</t>
  </si>
  <si>
    <t>REYNALDO A. GUERRERO BAEZ</t>
  </si>
  <si>
    <t xml:space="preserve">SERVICIOS DE PERIFONEO EN SABANA G. DE BOYA </t>
  </si>
  <si>
    <t xml:space="preserve">AGAPITO GOMEZ ROSARIO </t>
  </si>
  <si>
    <t xml:space="preserve">COMPRA DE ALMUERZOS Y RENTA DE PLATOS EN ACTIVIDADES </t>
  </si>
  <si>
    <t>AGUSTIN POLANCO JAVIER    18,000.00</t>
  </si>
  <si>
    <t>ESTEFANIA ALCANTARA          1,500.00</t>
  </si>
  <si>
    <t>DENIS CASTILLO ROJAS             3,000.00</t>
  </si>
  <si>
    <t>PAGO POR SERVICIOS DE PERIFONEO FERIA EMPRENDEDORES</t>
  </si>
  <si>
    <t>SERVICIOS PUBLICIDAD FERIA EMPRENDURISMO</t>
  </si>
  <si>
    <t xml:space="preserve">MARIBEL JAVIER BRIOSO </t>
  </si>
  <si>
    <t>ROSANNY REYES ALBURQUERQUE</t>
  </si>
  <si>
    <t xml:space="preserve">REPOSICION DE GASTOS DE REPRESENTACION </t>
  </si>
  <si>
    <t xml:space="preserve">REPOSICION DE VIATICOS </t>
  </si>
  <si>
    <t xml:space="preserve">SERVICIOS DE PUBLICIDAD </t>
  </si>
  <si>
    <t xml:space="preserve">TRANSPORTACION DE PINTURA Y CARPAS </t>
  </si>
  <si>
    <t xml:space="preserve">PABLO NATERA BENITEZ </t>
  </si>
  <si>
    <t>SERVICIOS PUBLICIDAD ALMUERZOS NAVIDEÑOS</t>
  </si>
  <si>
    <t xml:space="preserve">JUAN A. GERMAN SANCHEZ </t>
  </si>
  <si>
    <t xml:space="preserve">VIATICOS ACTO DE ENTREGA DE BONOS CON PROSOLI </t>
  </si>
  <si>
    <t>GENARA SANCHEZ PAYANO</t>
  </si>
  <si>
    <t xml:space="preserve">COMPRA  DE COMBUSTIBLE </t>
  </si>
  <si>
    <t>TELEFONO, FLOTAS E INTERNET (CLARO)</t>
  </si>
  <si>
    <t>SOLUCIONES EDUC. &amp; COM. LITERATO SRL</t>
  </si>
  <si>
    <t>SERVICIOS PRESTADOS ASISTENTE S.G.B.</t>
  </si>
  <si>
    <t xml:space="preserve">SERVICIOS PRESTADOS DIC. JARDINERO </t>
  </si>
  <si>
    <t xml:space="preserve">SERVICIOS PRESTADOS  DIC. PERIODISTA </t>
  </si>
  <si>
    <t>SERVICIOS PRESTADOS DIC. CHOFER COMPLETIVO</t>
  </si>
  <si>
    <t>SERVICIOS PRESTADOS DIC. SECRETARIA COMPLETIVO</t>
  </si>
  <si>
    <t>SERVICIOS PRESTADOS DIC. CONTADOR COMPLETIVO</t>
  </si>
  <si>
    <t xml:space="preserve">BAELKIS DE LOS SANTOS </t>
  </si>
  <si>
    <t xml:space="preserve">APORTE ECONOMICO POR RENTA DE CARPAS </t>
  </si>
  <si>
    <t>CARIMERCA SRL</t>
  </si>
  <si>
    <t>PAGO DE CABLE TV</t>
  </si>
  <si>
    <t xml:space="preserve">SERVISIOS DE TRANSPOTE OPERATIVO BONOS NAVIDEÑOS </t>
  </si>
  <si>
    <t xml:space="preserve">SERVICIO DE CATERING OPE. DE PROOPEP </t>
  </si>
  <si>
    <t xml:space="preserve">FRANCISCO A. SANTANA ORTIZ </t>
  </si>
  <si>
    <t>RENTA DE EQUIPO DE SONIDO 28 DIC.</t>
  </si>
  <si>
    <t xml:space="preserve">CRISTIAN M. AGUSTIN SEVERINO </t>
  </si>
  <si>
    <t xml:space="preserve">APORTE ECONOMICO POR COLABORACION FERIA DE EMPRENDURISMO </t>
  </si>
  <si>
    <t xml:space="preserve">YOHANY MARIA MEJIA </t>
  </si>
  <si>
    <t xml:space="preserve">SERVICIO PRESTADOS VISITA A LA CORTE </t>
  </si>
  <si>
    <t xml:space="preserve">FRANCISCO J. REYNOSO GUZMAN </t>
  </si>
  <si>
    <t xml:space="preserve">ALQUILER DE LOCAL SABANA G.B. OCTUBRE </t>
  </si>
  <si>
    <t>DONACION ATAUDES Y SERVICIOS FUNEBRES</t>
  </si>
  <si>
    <t>DONACION DE JUGUETES DIA DE REYES</t>
  </si>
  <si>
    <t xml:space="preserve">DONACION ACEITE Y GRASA A EQUIPOS DE ARREGLO DE CAMINOS </t>
  </si>
  <si>
    <t>AUTO REPUESTO YOENNY SANTANA, SRL</t>
  </si>
  <si>
    <t>SERVICIOS RENTA DE CARPAS ACTO 28 DIC.</t>
  </si>
  <si>
    <t>ANA M. GERALDO MARIÑEZ DE TAVERAS</t>
  </si>
  <si>
    <t xml:space="preserve">JULIO CESAR ROJAS </t>
  </si>
  <si>
    <t>PAGO COMPLETIVO RENTA STAND FERIA DE EMPRENDURISMO</t>
  </si>
  <si>
    <t xml:space="preserve">ERROR DE IMPRESION </t>
  </si>
  <si>
    <t xml:space="preserve">AMBAR D. RODRIGUEZ LEYBA </t>
  </si>
  <si>
    <t xml:space="preserve">JACQUELINE DE LA ROSA SANCHEZ </t>
  </si>
  <si>
    <t>JUAN YSIDRO VIDAL  BRITO</t>
  </si>
  <si>
    <t>SERVICIOS PRESTADOS REGALIA PASCUAL 2021</t>
  </si>
  <si>
    <t xml:space="preserve">REYES LEYBA  REYNOSO </t>
  </si>
  <si>
    <t xml:space="preserve">COMPRA DE 2 COMPUTADORAS </t>
  </si>
  <si>
    <t>HUNBERTO SOLUCIONES TECNOLOGICAS SRL</t>
  </si>
  <si>
    <t xml:space="preserve">REPOSICION VIATICOS A CHOFER Y SEGURIDAD </t>
  </si>
  <si>
    <t xml:space="preserve">AYUDA SOCIAL GASTOS UNIVERSITARIOS </t>
  </si>
  <si>
    <t xml:space="preserve">RAMON ANTONIO ADAMES JOSE </t>
  </si>
  <si>
    <t xml:space="preserve">AYUDA SOCIAL PARA GASTOS FUNEBRES  </t>
  </si>
  <si>
    <t xml:space="preserve">ANASTACIA RIVERAS </t>
  </si>
  <si>
    <t xml:space="preserve">OPERATIVO ENTREGA DE BONOS NAVIDEÑOS </t>
  </si>
  <si>
    <t xml:space="preserve">WELLINGTON E. BREA GARCIA </t>
  </si>
  <si>
    <t xml:space="preserve">ELVANIA Y. SOSA TEJADO </t>
  </si>
  <si>
    <t xml:space="preserve">APORTE ECONOMICO PUBLICACION DE LIBRO </t>
  </si>
  <si>
    <t>PAGO DE IR-17 DICIEMBRE 2021</t>
  </si>
  <si>
    <t xml:space="preserve">REPOSICION GASTOS DE REPRESENTACION </t>
  </si>
  <si>
    <t xml:space="preserve">REPOSICION DE VIATICOS GOBERNADORA </t>
  </si>
  <si>
    <t xml:space="preserve">APORTE ECONOMICO PARROCO IGLESIA SABANA G. DE BOYA </t>
  </si>
  <si>
    <t xml:space="preserve">CONFESOL REYES RODRIGUEZ </t>
  </si>
  <si>
    <t>REPARACION DEL EDIFICIO</t>
  </si>
  <si>
    <t>PAGO DE TELEFONO, FLOTAS E IMTERNET</t>
  </si>
  <si>
    <t xml:space="preserve">OPERATIVO DE ILUMINACION BAYAGUANA </t>
  </si>
  <si>
    <t xml:space="preserve">GERMANIA GUZMAN RAMIREZ </t>
  </si>
  <si>
    <t xml:space="preserve">AYUDA ECONOMICA A ENVEJECIENTE </t>
  </si>
  <si>
    <t xml:space="preserve">ARDIO CHALA AQUINO </t>
  </si>
  <si>
    <t xml:space="preserve">DONACION COMBUSTIBLE ARREGLO DE CAMINOS </t>
  </si>
  <si>
    <t xml:space="preserve">RENTA VEHICULO VIAJE AL GUANITO Y LOS LIMONES </t>
  </si>
  <si>
    <t>TEJEDA RENT CAR O JULISSA M. PERALTA</t>
  </si>
  <si>
    <t>SERVICIOS PRESTADOS AUXILIAR ENERO</t>
  </si>
  <si>
    <t>SERVICIOS PRESTADOS SEGURIDAD ENERO</t>
  </si>
  <si>
    <t>SERVICIOS PRESTADOS MENSAJERO ENERO</t>
  </si>
  <si>
    <t>SERVICIOS PRESTADOS FOTOGRAFO ENERO</t>
  </si>
  <si>
    <t>SERVICIOS PRESTADOS ASISTENTE BAY. ENERO</t>
  </si>
  <si>
    <t>SEVICIOS PRESTADOS SEGURIDAD ENERO</t>
  </si>
  <si>
    <t>SERVICIOS PRESTADOS INFORMACION ENERO</t>
  </si>
  <si>
    <t xml:space="preserve">SERVICIOS PRESTADOS RECEPCION ENERO </t>
  </si>
  <si>
    <t xml:space="preserve">SERVICIOS PRESTADOS PROTOCOLO ENERO </t>
  </si>
  <si>
    <t xml:space="preserve">SERVICIOS PRESTADOS ADM. REDES ENERO </t>
  </si>
  <si>
    <t xml:space="preserve">CHARLIE E. LORENZO CASTILLO </t>
  </si>
  <si>
    <t xml:space="preserve">SERVICIOS PRESTADOS CONSERJE ENERO </t>
  </si>
  <si>
    <t>SERVICIOS PRESTADOS PERIODISTA ENERO</t>
  </si>
  <si>
    <t xml:space="preserve">SERVICIOS PRESTADOS JARDINERO ENERO </t>
  </si>
  <si>
    <t xml:space="preserve">SERVICIOS PRESTADOS SECRETARIA ENERO </t>
  </si>
  <si>
    <t xml:space="preserve">KATIRA A. MARTINEZ SANCHEZ </t>
  </si>
  <si>
    <t xml:space="preserve">APORTE ECONOMICO ACTIVIDAD CULTURAL </t>
  </si>
  <si>
    <t xml:space="preserve">CRISTIAN M. AGUSTIN SEVERINO ORTIZ </t>
  </si>
  <si>
    <t xml:space="preserve">APORTE ECONOMICO   </t>
  </si>
  <si>
    <t xml:space="preserve">MARINA JAVIER </t>
  </si>
  <si>
    <t xml:space="preserve">APORTE ECONOMICO ARREGLO DE VIVIENDAS </t>
  </si>
  <si>
    <t xml:space="preserve">EPIFANIO MANZANILLO LINARES </t>
  </si>
  <si>
    <t xml:space="preserve">PAGO 20% REMOZAMIENTO GOBERNACION </t>
  </si>
  <si>
    <t>YAZMIN JUAN BENITES</t>
  </si>
  <si>
    <t xml:space="preserve">SERVICIOS PRESTADOS  RELACIONADOR PUBLICO </t>
  </si>
  <si>
    <t xml:space="preserve">JACQUELIN MORROBEL </t>
  </si>
  <si>
    <t xml:space="preserve">GENARO SEVERINO DE JESUS </t>
  </si>
  <si>
    <t xml:space="preserve">RAHAB D. LUGO DE LA ROSA </t>
  </si>
  <si>
    <t xml:space="preserve">LOURDES J. MEDINA MARTINEZ </t>
  </si>
  <si>
    <t xml:space="preserve">ELBA E. FRIAS POLANCO DE MARTY </t>
  </si>
  <si>
    <t xml:space="preserve">AYUDA SOCIAL REPARACION DE VIVIENDAS </t>
  </si>
  <si>
    <t xml:space="preserve">JUANA DE LA CRUZ MUÑOZ </t>
  </si>
  <si>
    <t xml:space="preserve">HECTOR U. LEGUIZAMON ROBLES </t>
  </si>
  <si>
    <t xml:space="preserve">CRISTINA DE LA CRUZ FABIAN </t>
  </si>
  <si>
    <t xml:space="preserve">SANTA GUILLEN MORENO </t>
  </si>
  <si>
    <t xml:space="preserve">VIRGINIA DE LEON BELTRAN </t>
  </si>
  <si>
    <t xml:space="preserve">APORTE ECONOMICO ALMUERZOS NAVIDEÑOS </t>
  </si>
  <si>
    <t xml:space="preserve">ABEL S. FERNANDEZ SILVESTRE </t>
  </si>
  <si>
    <t xml:space="preserve">JUAN MARTE </t>
  </si>
  <si>
    <t xml:space="preserve">ANA CRUZ </t>
  </si>
  <si>
    <t xml:space="preserve">JUAN MERCEDES MARTE </t>
  </si>
  <si>
    <t xml:space="preserve">APORTE ECONOMICO DEPORTIVO </t>
  </si>
  <si>
    <t xml:space="preserve">AYUDA SOCIAL GASTOS DE ESTUDIOS </t>
  </si>
  <si>
    <t xml:space="preserve">GLADYS E. NUÑEZ ORTIZ </t>
  </si>
  <si>
    <t>ANDY RAFAEL CHAVEZ RIVERA</t>
  </si>
  <si>
    <t>APORTE ECONOMICO ACTO CULTURAL</t>
  </si>
  <si>
    <t xml:space="preserve">JUAN A. JIMENEZ VALDEZ </t>
  </si>
  <si>
    <t xml:space="preserve">CARMEN ALMANZAR  JAVIER </t>
  </si>
  <si>
    <t xml:space="preserve">COMPRA DE BANDERA, 36 POLOCHES Y RESTABLECIMIENTO DE GALERIA </t>
  </si>
  <si>
    <t xml:space="preserve">SERVICIOS MAESTRIA DE CEREMONIAS ALMUERZOS NAVIDEÑOS </t>
  </si>
  <si>
    <t xml:space="preserve">SERVICIOS PRESTADOS DIC. AUXILIAR </t>
  </si>
  <si>
    <t>SERVICIOS PRESTADOS DIC. SEGURIDAD</t>
  </si>
  <si>
    <t>SERVICIOS PRESTADOS DIC. MENSAJERO</t>
  </si>
  <si>
    <t xml:space="preserve">SERVICIOS PRESTADOS DIC. SEGURIDAD </t>
  </si>
  <si>
    <t>SERVICIOS PRESTADOS DIC. FOTOGRAFO</t>
  </si>
  <si>
    <t xml:space="preserve">SERVICIOS PRESTADOS DIC. RECEPCIONISTA </t>
  </si>
  <si>
    <t xml:space="preserve">SERVICIOS PRESTADOS DIC. PROTOCOLO </t>
  </si>
  <si>
    <t xml:space="preserve">SERVICIOS PRESTADOS DIC. INFORMACION  </t>
  </si>
  <si>
    <t>SERVICIOS PRESTADOS DIC. ENC. LIMPIEZA</t>
  </si>
  <si>
    <t>COMPRA  DE COMBUSTIBLE (RECHASADO)</t>
  </si>
  <si>
    <t xml:space="preserve">DONACION A PREMIOS DE LA JUVENTUD </t>
  </si>
  <si>
    <t xml:space="preserve">FRANCIS R. VALERIO ROSARIO </t>
  </si>
  <si>
    <t>PAGO RENTA DE CARPA SABANA G.DE B.</t>
  </si>
  <si>
    <t xml:space="preserve">JULIO R. VIZCAINO PEREZ </t>
  </si>
  <si>
    <t xml:space="preserve">ARREGLO DE CAMINO EL GUANITO BAYAGUANA </t>
  </si>
  <si>
    <t>Y&amp;M TRANSPORTE PRIVADO Y SERV. LIM.</t>
  </si>
  <si>
    <t xml:space="preserve">COMPRA CAJA DE BALAS SEGURIDAN DE LA GOBERNADORA </t>
  </si>
  <si>
    <t xml:space="preserve">COMPRA DE LAVADORA PARA LA GOBERNACION </t>
  </si>
  <si>
    <t xml:space="preserve">COMPRA DE MANTELES SALONES DE GOBERNACION </t>
  </si>
  <si>
    <t xml:space="preserve">OSIRES DE CRUZ RAMOS </t>
  </si>
  <si>
    <t xml:space="preserve">APORTE ECONOMICO ACTO CULTURAL </t>
  </si>
  <si>
    <t>ROSSY I. BERROA LUGO</t>
  </si>
  <si>
    <t>PAGO DE IMPUSTO IR-17</t>
  </si>
  <si>
    <t xml:space="preserve">SERVICIOS PRESTADOS CONSTRUCCION DE BAÑO EN SANTA CRUZ </t>
  </si>
  <si>
    <t xml:space="preserve">LUIS BASCHARL DIAZ </t>
  </si>
  <si>
    <t xml:space="preserve">SERVICIOS DE CATERING 30 ALMUERZOS ACTO CON PERIODISTAS </t>
  </si>
  <si>
    <t xml:space="preserve">REPOSICION DE GASTOS REPRESENTACION </t>
  </si>
  <si>
    <t xml:space="preserve">DONACION A EMPRENDEDOR CONSTRUCCION BARBERIA </t>
  </si>
  <si>
    <t xml:space="preserve">ALEXANDER I. SEBASTIAN CONTRERAS </t>
  </si>
  <si>
    <t xml:space="preserve">APORTE ECONOMICO ACTO CAPTACION DE SANGRE </t>
  </si>
  <si>
    <t xml:space="preserve">COMPRA DE ARTICULOS FERRETEROS GOBERNACION </t>
  </si>
  <si>
    <t xml:space="preserve">ERROR DE IMPRESIÓN </t>
  </si>
  <si>
    <t xml:space="preserve">DONACION DE ARTICULOS FERRETEROS GOBERNACION </t>
  </si>
  <si>
    <t xml:space="preserve">RAFAEL BENITEZ DE LA ROSA </t>
  </si>
  <si>
    <t xml:space="preserve">TIFANI A. MARTINEZ HILARIO </t>
  </si>
  <si>
    <t xml:space="preserve">DONACION MATERIALES REPARACION VIVIENDAS </t>
  </si>
  <si>
    <t>CONSTRUCTORA RODRIGUEZ, SRL</t>
  </si>
  <si>
    <t xml:space="preserve">PAGO BANNER FERIA DE EMPRENDURISMO </t>
  </si>
  <si>
    <t>GRUPO BELCAN O JUAN J. DE LOS SANTOS C.</t>
  </si>
  <si>
    <t xml:space="preserve">COMPRA RESPUESTOS VEHICULO DE GOBERNACION </t>
  </si>
  <si>
    <t xml:space="preserve">D'LUNA AUTO PARTS, SRL O JORGE DE LUNA </t>
  </si>
  <si>
    <t xml:space="preserve">APORTE ECONOMICO A LA POLICIA NACIONAL </t>
  </si>
  <si>
    <t>AMAURIS O. VALDEZ PERDOMO</t>
  </si>
  <si>
    <t xml:space="preserve">SERVICIOS DE REPARACION VEHICULO DE GOBERNACION </t>
  </si>
  <si>
    <t>TOMAS SOSA GARCIA</t>
  </si>
  <si>
    <t xml:space="preserve">SERVICIOS DE MANTENIMIENTO AREAS VERDES </t>
  </si>
  <si>
    <t xml:space="preserve">APORTE ECONOMICO A EMPRENDEDORA </t>
  </si>
  <si>
    <t xml:space="preserve">MIGUEL A. VASQUEZ SANTANA </t>
  </si>
  <si>
    <t xml:space="preserve">REPOSICION DE VIATICOS CHOFER Y SEGURIDAD </t>
  </si>
  <si>
    <t xml:space="preserve">COMPRA DE BANNER FERIA EMPRENDURISMO </t>
  </si>
  <si>
    <t xml:space="preserve">RENTA DE VEHICULO 9 VIAJES </t>
  </si>
  <si>
    <t>TEJEDA REN CAR O JULISSA M.PERALTA CASTILLO</t>
  </si>
  <si>
    <t xml:space="preserve">SERVICIOS PRESTADOS FEB. ASISTENTE YAMASA </t>
  </si>
  <si>
    <t xml:space="preserve">FLORANGEL HIDARGO HEREDIA </t>
  </si>
  <si>
    <t xml:space="preserve">SERVICIOS PRESTADOS FEB. AUXILIAR </t>
  </si>
  <si>
    <t>SERVICIOS PRESTADOS FEB.RELACIONISTA PUBLICO</t>
  </si>
  <si>
    <t xml:space="preserve">SERVICIOS PRESTADOS FEB.MENSAJERO </t>
  </si>
  <si>
    <t>SERVICIOS PRESTADOS FEB.SEGURIDAD</t>
  </si>
  <si>
    <t xml:space="preserve">SERVICIOS PRESTADOS FEB.ASISTENTE BAYAGUANA </t>
  </si>
  <si>
    <t xml:space="preserve">SERVICIOS PRESTADOS FEB.INFORMACION </t>
  </si>
  <si>
    <t>SERVICIOS PRESTADOS FEB. RECEPCIONISTA</t>
  </si>
  <si>
    <t xml:space="preserve">SERVICIOS PRESTADOS FEB. PROTOCOLO </t>
  </si>
  <si>
    <t xml:space="preserve">SERVICIOS PRESTADOS FEB. LIMPIEZA </t>
  </si>
  <si>
    <t xml:space="preserve">SERVICIOS PRESTADOS FEB. PERIODISTA </t>
  </si>
  <si>
    <t xml:space="preserve">SERVICIOS PRESTADOS FEB. ADM. REDES </t>
  </si>
  <si>
    <t>CHARLIE E. LORENZO CASTILLO</t>
  </si>
  <si>
    <t xml:space="preserve">SERVICIOS PRESTADOS FEB. JARDINERO </t>
  </si>
  <si>
    <t>SERVICIOS PRESTADOS FEB.CONTADOR COMPLETIVO</t>
  </si>
  <si>
    <t>SERVICIOS PRESTADOS FEB. SECRETARIA COMPLETIVO</t>
  </si>
  <si>
    <t>SERVICIOS PRESTADOS FEB. CHOFER COMPLETIVO</t>
  </si>
  <si>
    <t xml:space="preserve">APORTE ECONOMICO REPARACION DE VIVIENDAS </t>
  </si>
  <si>
    <t xml:space="preserve">ROSANY PICHARDO POLANCO </t>
  </si>
  <si>
    <t>LIBERKY A. VARGAS BRAZOBAN</t>
  </si>
  <si>
    <t xml:space="preserve">CANDIDO ADON DE LOS SANTOS </t>
  </si>
  <si>
    <t xml:space="preserve">DONACION ACUEDUCTO DE CABEZA DE TORO </t>
  </si>
  <si>
    <t xml:space="preserve">FRANCISCO A. MUÑOZ TOLENTINO </t>
  </si>
  <si>
    <t xml:space="preserve">SERVICIOS DE PERIFONEO EN ACTIVIDADES </t>
  </si>
  <si>
    <t xml:space="preserve">DONACION ECONOMICA A UNION DEPORTIVA BAYAGUANA </t>
  </si>
  <si>
    <t xml:space="preserve">ALBERTO A. DEL CARMEN PERALTA </t>
  </si>
  <si>
    <t xml:space="preserve">ARREGLO FLORAL EN ACTO DEL 27 DE FEBRERO </t>
  </si>
  <si>
    <t>COMPRA DE COMBUSTIBLE MARZO</t>
  </si>
  <si>
    <t xml:space="preserve">VICTOR MANUEL BRITO MEJIA </t>
  </si>
  <si>
    <t xml:space="preserve">OLGA LIDIA FABIAN ORTIZ </t>
  </si>
  <si>
    <t xml:space="preserve">AYUDA SOCIAL  </t>
  </si>
  <si>
    <t xml:space="preserve">DINORA RUIZ MORENO </t>
  </si>
  <si>
    <t xml:space="preserve">SERVICIOS CONSTRUCCION DE SEPTICO EN BAÑO DE SANTA CRUZ </t>
  </si>
  <si>
    <t>APORTE ECONOMICO TORNEO TAEKWONDO</t>
  </si>
  <si>
    <t xml:space="preserve">OLIVER ROJAS </t>
  </si>
  <si>
    <t xml:space="preserve">RAYMUNDO DISLA JIMENEZ </t>
  </si>
  <si>
    <t xml:space="preserve">RENTA EQUIPO DE SONIDO ACTO PRESIDENCIAL BAYAGUANA </t>
  </si>
  <si>
    <t xml:space="preserve">DARWIN L. VASQUEZ PEREZ </t>
  </si>
  <si>
    <t xml:space="preserve">COMPRA CARNE DE CHIVO  ALMUERZO CON EL PRESIDENTE </t>
  </si>
  <si>
    <t xml:space="preserve">RAMON LUGO LIRIANO </t>
  </si>
  <si>
    <t xml:space="preserve">REPARACION DEL VEHICULO DE GOBERNACION </t>
  </si>
  <si>
    <t xml:space="preserve">COMPRA DE ALMUERZOS EN ACTIVIDADES </t>
  </si>
  <si>
    <t xml:space="preserve">REPARACION DE CALLES DEL GUANITO BAYAGUANA </t>
  </si>
  <si>
    <t>Y&amp;M TRANSPORTE PRIVADO Y SERV. SRL</t>
  </si>
  <si>
    <t>TRANSPORTE DE VEHICULOS PESADOS CALLES DEL GUANITO</t>
  </si>
  <si>
    <t xml:space="preserve">SERVICIOS PRESTADOS ABOGADA </t>
  </si>
  <si>
    <t xml:space="preserve">SERVICIOS PRESTADOS RELACIONISTA PUBLICO </t>
  </si>
  <si>
    <t xml:space="preserve">SERVICIOS PRESTADOS SECRETARIA </t>
  </si>
  <si>
    <t xml:space="preserve">SERVICIOS PRESTADOS PROTOCOLO </t>
  </si>
  <si>
    <t xml:space="preserve">SERVICIOS PRESTADOS MANEJADOR DE REDES </t>
  </si>
  <si>
    <t xml:space="preserve">SERVICIOS PRESTADOS CONTADOR </t>
  </si>
  <si>
    <t xml:space="preserve">SERVICIOS PRESTADOS CHOFER </t>
  </si>
  <si>
    <t xml:space="preserve">OMNELINA E. ROSARIO ALARCON </t>
  </si>
  <si>
    <t xml:space="preserve">CARLOS D. NUÑEZ CASTILLO </t>
  </si>
  <si>
    <t xml:space="preserve">COMPRA 60 GALONES DE GASOIL VILLA OLIMPICA MONTE PLATA </t>
  </si>
  <si>
    <t xml:space="preserve">REPOSICION DE GASTOS VARIADOS VISITA PRESIDENCIAL </t>
  </si>
  <si>
    <t xml:space="preserve">ROSA E. CONTRERAS AQUINO </t>
  </si>
  <si>
    <t xml:space="preserve">COMPRA DE GRAVA PARQUE DE BOYA ENTREGA DE TITULOS </t>
  </si>
  <si>
    <t xml:space="preserve">MARIA DE LOS A. LUGO SANTANA </t>
  </si>
  <si>
    <t>APORTE ECONOMICO TORNEO DE VOLIBOL</t>
  </si>
  <si>
    <t xml:space="preserve">APORTE ECONOMICO DEPORTISTAS JUDO </t>
  </si>
  <si>
    <t xml:space="preserve">RUDY M. CONTRERAS POLANCO </t>
  </si>
  <si>
    <t>APORTE TORNEO INFANTIL DE BEISBOL</t>
  </si>
  <si>
    <t xml:space="preserve">ESBELTI A. HEREDIA TAVERAS </t>
  </si>
  <si>
    <t xml:space="preserve">SOL ANGEL PAYERO FLORIAN </t>
  </si>
  <si>
    <t xml:space="preserve">APORTE ECONOMICO PARA DISTRITO DE BOYA </t>
  </si>
  <si>
    <t xml:space="preserve">JUNTA DEL DISTRITO MUNICIPAL DE BOYA </t>
  </si>
  <si>
    <t xml:space="preserve">COMPRA DE COMBUSTIBLE  AREGLO DE CAMINOS </t>
  </si>
  <si>
    <t>COMBUSTIBLE Y LUBRICANTES MOTA&amp;R SRL</t>
  </si>
  <si>
    <t xml:space="preserve">APORTE ECONOMICO ACTO CULTURAL YAMASA </t>
  </si>
  <si>
    <t xml:space="preserve">JUAN C. DE LA CRUZ TAVERA </t>
  </si>
  <si>
    <t xml:space="preserve">RENTA DE DECORACIONES EN VISITA PRESIDENCIAL </t>
  </si>
  <si>
    <t xml:space="preserve">GENESIS GOMEZ AYBAR </t>
  </si>
  <si>
    <t xml:space="preserve">PAGO 63 VIAJES DE MATRIAL ARREGLO CALLES GUANITO </t>
  </si>
  <si>
    <t xml:space="preserve">ASOCIACION CAMIONEROS DE MONTE PLATA </t>
  </si>
  <si>
    <t xml:space="preserve">PAGO 4 VIAJES MATERIAL PARQUE DE BOYA </t>
  </si>
  <si>
    <t>CONSTRUCTORA HERMANOS NIN NOVAS</t>
  </si>
  <si>
    <t xml:space="preserve">REPARACION CALLE DESVIO BAYAGUANA </t>
  </si>
  <si>
    <t xml:space="preserve">REPARACION CALLES EL GUANITO BAYAGUANA </t>
  </si>
  <si>
    <t xml:space="preserve">NILDA GONZALEZ SEBASTIAN </t>
  </si>
  <si>
    <t xml:space="preserve">MARIBEL NUÑEZ RODRIGUEZ </t>
  </si>
  <si>
    <t xml:space="preserve">SERVICIOS PRESTADOS DECORACION ACTO PRESIDENCIAL </t>
  </si>
  <si>
    <t xml:space="preserve">JUANA MABEL MEJIA NUÑEZ </t>
  </si>
  <si>
    <t xml:space="preserve">COMPRA 2 BATERIAS Y 2 GOMAS EQUIPO DE REPARACION DE CAMINOS </t>
  </si>
  <si>
    <t xml:space="preserve">TORIBIA JORGE </t>
  </si>
  <si>
    <t xml:space="preserve">COMPRA 10 POLOSHIRT Y 3 FOTOS RECEPCION </t>
  </si>
  <si>
    <t xml:space="preserve">LORYMER LEOCADIO HERNNDEZ </t>
  </si>
  <si>
    <t xml:space="preserve">AYUDA ECONOMICA ENVEJECIENTE </t>
  </si>
  <si>
    <t xml:space="preserve">GISELA MARIANO HERNANDEZ </t>
  </si>
  <si>
    <t xml:space="preserve">AMBROCIO MEJIA JAVIER </t>
  </si>
  <si>
    <t xml:space="preserve">ANTONIO ROMERO DE JESUS </t>
  </si>
  <si>
    <t>CERAMICAS MOTA VARGAS Y MAS, SRL</t>
  </si>
  <si>
    <t xml:space="preserve">COMPRA DE ALIMENTOS  </t>
  </si>
  <si>
    <t>JUAN AVELINO AVELINO</t>
  </si>
  <si>
    <t xml:space="preserve">CLAUDIO HUBIERE DE LA ROSA </t>
  </si>
  <si>
    <t xml:space="preserve">JUANA DE JESUS OZORIA </t>
  </si>
  <si>
    <t>LUIS CARLOS BATIST LUASEN</t>
  </si>
  <si>
    <t xml:space="preserve">PAGO RENTA DE VEHICULO 11 DIAS </t>
  </si>
  <si>
    <t>TEJEDA REN CAR O JULISSA PERALTA CASTILLO</t>
  </si>
  <si>
    <t xml:space="preserve">SERVICIOS DE PERIFONEO VISITA PRESIDENCIAL </t>
  </si>
  <si>
    <t xml:space="preserve">CARLOS DE LA CRUZ MOYA </t>
  </si>
  <si>
    <t>OPERATIVO SEMANA SANTA 2022 D.C</t>
  </si>
  <si>
    <t xml:space="preserve">COMPRA DE COMBUSTIBLE ABRIL </t>
  </si>
  <si>
    <t xml:space="preserve">EDUARDO TRINIDAD MORA </t>
  </si>
  <si>
    <t xml:space="preserve">TRANSPORTE A LA FERIA GANADERA </t>
  </si>
  <si>
    <t xml:space="preserve">APORTE ECONOMICO A DEPORTISTAS TORNEO DE BEISBOL </t>
  </si>
  <si>
    <t xml:space="preserve">EDY A. BAUTISTA DE LOS SANTOS </t>
  </si>
  <si>
    <t>PAGO IMPUESTO IR-17 FEBRERO 2022</t>
  </si>
  <si>
    <t xml:space="preserve">SERVCIOS INSTALACION DE AIRES ACONDICIONADOS </t>
  </si>
  <si>
    <t xml:space="preserve">MULTISERVICES CASTRO CONTRERAS </t>
  </si>
  <si>
    <t xml:space="preserve">APORTE ECONOMICO A DEPORTISTAS  </t>
  </si>
  <si>
    <t xml:space="preserve">CHRITOPHER JOSE RONDON MEJIA </t>
  </si>
  <si>
    <t xml:space="preserve">APORTE ECONOMICO PARA ACTO CULTURAL </t>
  </si>
  <si>
    <t xml:space="preserve">RAFAEL ANTONIO BENZO </t>
  </si>
  <si>
    <t>ELVANIS PRECIENE SAMBUL</t>
  </si>
  <si>
    <t xml:space="preserve"> RENTA DE 6.5 HORAS DE GREDAR CALLE EL GUANITO </t>
  </si>
  <si>
    <t xml:space="preserve">ASOCAMONPLA </t>
  </si>
  <si>
    <t xml:space="preserve">JULIO GUZMAN CRUZ </t>
  </si>
  <si>
    <t xml:space="preserve">LIBRAMIENTO 364 MINISTERIO JUVENTUD </t>
  </si>
  <si>
    <t xml:space="preserve"> TRANSPORTE DE RACIONES PLAN SOCIAL </t>
  </si>
  <si>
    <t xml:space="preserve">RAMON E. REYES EUSEBIO </t>
  </si>
  <si>
    <t xml:space="preserve">SEGURIDAD MAQUINARIAS EN EL GUANITO  </t>
  </si>
  <si>
    <t xml:space="preserve">JOSE MANUEL PEREZ BELTRE </t>
  </si>
  <si>
    <t xml:space="preserve">SUPERVICION DE CALLES EN EL GUANITO BAYAGUANA </t>
  </si>
  <si>
    <t xml:space="preserve">JUAN F. TAVAREZ DE LA ROSA </t>
  </si>
  <si>
    <t xml:space="preserve">VIATICOS OPERATIVO LICENCIA DE MOTOCICLETAS </t>
  </si>
  <si>
    <t xml:space="preserve">REPARACION E INSTALACION DE AIRES ACONDICIONADOS </t>
  </si>
  <si>
    <t xml:space="preserve">COMPRA DE AIRE ACONDICIONADO SALON DE EVENTOS </t>
  </si>
  <si>
    <t xml:space="preserve">AYUDA SOCIAL PARA GASTOS DE ESTUDIOS </t>
  </si>
  <si>
    <t xml:space="preserve">AYUDA A EMPRENDEDOR COMPRA DE MAQUINA </t>
  </si>
  <si>
    <t xml:space="preserve">CARLOS M. JORGE ZAPATA </t>
  </si>
  <si>
    <t xml:space="preserve">APORTE ECONMICO A DEPORTISTAS DE YAMASA </t>
  </si>
  <si>
    <t xml:space="preserve">GABRIEL ALEJANDRO VIZCAINO </t>
  </si>
  <si>
    <t xml:space="preserve">DONACION DE CASCOS OPERATIVO SEMANA SANTA </t>
  </si>
  <si>
    <t>REPUESTOS DAVID EUSEVIO EIRL</t>
  </si>
  <si>
    <t xml:space="preserve">SERVICIOS PRESTADOS PUBLICIDAD  SEMANA SANTA </t>
  </si>
  <si>
    <t xml:space="preserve">ALTAGRACIA M. RODRIGUEZ HERNANDEZ </t>
  </si>
  <si>
    <t xml:space="preserve">TRANSPORTE EN ACTO CON LA PRIMERA DAMA </t>
  </si>
  <si>
    <t xml:space="preserve">BRAULIO LINARES QUEZADA </t>
  </si>
  <si>
    <t xml:space="preserve">ANGELA M. CARRERA LEYBA </t>
  </si>
  <si>
    <t xml:space="preserve">SERVICIOS REPARACION FRENOS VEHICULO DE GOBERNACION  </t>
  </si>
  <si>
    <t>OPERATIVO DE SEMANA SANTA 2022</t>
  </si>
  <si>
    <t xml:space="preserve">JUAN I. MARTE ANTIGUA </t>
  </si>
  <si>
    <t>MINISTERIO DE LA JUVENTUD</t>
  </si>
  <si>
    <t xml:space="preserve">PAGO POR REMOZAMIENTO DE LA GOBERNACION </t>
  </si>
  <si>
    <t xml:space="preserve">DONACION 5 CANASTAS DE EMBARAZADAS </t>
  </si>
  <si>
    <t xml:space="preserve">PAGO RENTA DE LOCAL POLICIA NACIONAL </t>
  </si>
  <si>
    <t xml:space="preserve">NICASIA Y. MORENO PONCIANO </t>
  </si>
  <si>
    <t xml:space="preserve">INTERNET EN OPERATIVO VIVIENDA FELIZ </t>
  </si>
  <si>
    <t xml:space="preserve">CESAR A. ARIAS PONCIANO </t>
  </si>
  <si>
    <t xml:space="preserve">RENTA DE MESAS Y SILLAS EN ACTO PRESIDENCIAL </t>
  </si>
  <si>
    <t xml:space="preserve">COMPRA MIL BOTELLAS DE AGUA OPERATIVO SEMANA SANTA </t>
  </si>
  <si>
    <t xml:space="preserve">COMERCIAL ELENA S.A </t>
  </si>
  <si>
    <t xml:space="preserve">PABLO CASTILLO DE LA CRUZ </t>
  </si>
  <si>
    <t xml:space="preserve">SERVICIOS DE TRANSPORTE ACTO PRIMERA DAMA </t>
  </si>
  <si>
    <t xml:space="preserve">RAFAEL E.ROSADO MORETA </t>
  </si>
  <si>
    <t>DONACION ECONOMICA PARA COMPRA DE T-SHIRT</t>
  </si>
  <si>
    <t xml:space="preserve">COMITÉ NACIONAL DERECHOS HUMANOS </t>
  </si>
  <si>
    <t xml:space="preserve">DONACION DE MATERIALES CONSTRUCCION DE IGLESIA </t>
  </si>
  <si>
    <t xml:space="preserve">D´ELMY FERRETERIA </t>
  </si>
  <si>
    <t xml:space="preserve">SAUL A. MANZUETA MARTINEZ </t>
  </si>
  <si>
    <t xml:space="preserve">APORTE ECONOMICO ACTO CULTURAL LUISA PRIETA </t>
  </si>
  <si>
    <t xml:space="preserve">MARIO DAVID MOREL </t>
  </si>
  <si>
    <t xml:space="preserve">AYUDA ECONOMICA ACTO CULTURL SABANA G. DE BOYA </t>
  </si>
  <si>
    <t xml:space="preserve">CRISI JOSE </t>
  </si>
  <si>
    <t xml:space="preserve">DAYSI D. MEDINA CASTILLO </t>
  </si>
  <si>
    <t xml:space="preserve">JOSE A. AQUINO ROSARIO </t>
  </si>
  <si>
    <t xml:space="preserve">DONACION  MATERIALES DE CONSTRUCCION ARREGLO DE VIVIENDAS  </t>
  </si>
  <si>
    <t xml:space="preserve">MARIA DE LOS ANGELES LUGO </t>
  </si>
  <si>
    <t xml:space="preserve">DONACION FALDOS DE AGUA Y GATORADES A DEPORTISTAS </t>
  </si>
  <si>
    <t xml:space="preserve">JOAN J. TEJEDA APONTE </t>
  </si>
  <si>
    <t xml:space="preserve">TEJEDA RENT CAR O JULISSA M. PERALTA </t>
  </si>
  <si>
    <t xml:space="preserve">LUISANA TAVERAS ZAPATA </t>
  </si>
  <si>
    <t xml:space="preserve">APORTE ECONOMICO ACTO DE PERIODISTAS </t>
  </si>
  <si>
    <t xml:space="preserve">COMPRA ARTICULOS VEHICULO NUEVO DE GOBERNACION </t>
  </si>
  <si>
    <t xml:space="preserve">REPOSICION DE VIATICOS SEGURIDAD DE LA GOBERNADORA </t>
  </si>
  <si>
    <t xml:space="preserve">ARREGLO FLORAL NATALICIO DE JUAN PABLO DUARTE </t>
  </si>
  <si>
    <t xml:space="preserve">SERVICIO DE MAESTRIA DE CEREMONIA ACTO PRESIDENCIAL </t>
  </si>
  <si>
    <t>REPARACION CALLE EL DESVIO MONTE PLATA</t>
  </si>
  <si>
    <t xml:space="preserve">FLORANGEL HEREDIA HIDALGO </t>
  </si>
  <si>
    <t xml:space="preserve">SERVICIOS PRESTADOS ABRIL ABOGADO </t>
  </si>
  <si>
    <t>SERVICIOS PRESTADOS ABRIL AUXILIAR</t>
  </si>
  <si>
    <t xml:space="preserve">SERVICIOS PRESTADOS ABRIL RELACIONADOR PUBLICO </t>
  </si>
  <si>
    <t xml:space="preserve">JAQUELIN MORROBEL </t>
  </si>
  <si>
    <t xml:space="preserve">SERVICIOS PRESTADOS ABRIL FOTOGRAFO </t>
  </si>
  <si>
    <t xml:space="preserve">SERVICIOS PRESTADOS ABRIL SEGURIDAD </t>
  </si>
  <si>
    <t xml:space="preserve">SERVICIOS PRESTADOS ABRIL SECRETARIA </t>
  </si>
  <si>
    <t xml:space="preserve">SERVICIOS PRESTADOS ABRIL MENSAJERO </t>
  </si>
  <si>
    <t xml:space="preserve">SERVICIOS PRESTADOS ABRIL CONSERJE </t>
  </si>
  <si>
    <t xml:space="preserve">SERVICIOS PRESTADOS ABRIL PERIODISTA </t>
  </si>
  <si>
    <t xml:space="preserve">SERVICIOS PRESTADOS ABRIL INFORMACION </t>
  </si>
  <si>
    <t xml:space="preserve">SERVICIOS  PRESTADOS ABRIL PROTOCOLO </t>
  </si>
  <si>
    <t xml:space="preserve">SERVICIOS PRESTADOS ABRIL RECEPCIONISTA </t>
  </si>
  <si>
    <t xml:space="preserve">SERVICIOS PRESTADOS ABRIL ADM. DE REDES </t>
  </si>
  <si>
    <t xml:space="preserve">SERVICIOS PRESTADOS ABRIL JARDINERO </t>
  </si>
  <si>
    <t xml:space="preserve">SERVICIOS PRESTADOS ABRIL CONTADOR </t>
  </si>
  <si>
    <t xml:space="preserve">SERVICIOS PRESTADOS ABRIL CHOFER </t>
  </si>
  <si>
    <t xml:space="preserve">RENTA DE CARPA 3 DIAS FERIA EMPRENDURISMO </t>
  </si>
  <si>
    <t xml:space="preserve">RENTA DE CARPAS Y SILLAS ACTO CON TONI PEÑA GUABA </t>
  </si>
  <si>
    <t>PAGO DE TELEFONO FLOTAS E INTERNET</t>
  </si>
  <si>
    <t>RENTA DE GREDAR ARREGLO DE CAMINOS LA ALTAGRACIA</t>
  </si>
  <si>
    <t>TRANSPORTE Y EQUIPOS R.O.MEJIA SRL</t>
  </si>
  <si>
    <t>TRANSPORTE DE RELLENO ARREGLO CAMINO LA ALTAGRACIA</t>
  </si>
  <si>
    <t xml:space="preserve">MARIA Y. CASTILLO DE LA CRUZ </t>
  </si>
  <si>
    <t xml:space="preserve">SERVICIOS DE TRANSPORTE ACTO DIA DE LAS MADRES </t>
  </si>
  <si>
    <t>ANTONIO A. MEJIA LINAREZ</t>
  </si>
  <si>
    <t xml:space="preserve">SERVICIOS REPARACION DE VEHICULO DE LA GOBERNACION </t>
  </si>
  <si>
    <t xml:space="preserve">TOMAS SOSA GARCIA </t>
  </si>
  <si>
    <t>AYUDA SOCIAL PARA GASTOS FUNBRES</t>
  </si>
  <si>
    <t>FRANKLIN BATISTA PEÑA</t>
  </si>
  <si>
    <t xml:space="preserve">                             RELACIO DE CHEQUES EMITIDOS AL SECTOR DEPORTES   2022</t>
  </si>
  <si>
    <t xml:space="preserve">ANI DESIREE TRIIDAD SANTANA </t>
  </si>
  <si>
    <t xml:space="preserve">TRANSPORTE RELLENO ARREGLO CAMINO LOS BOTADOS </t>
  </si>
  <si>
    <t xml:space="preserve">TRANSPORTE RELLENO ARREGLO CAMINO RISSOLI </t>
  </si>
  <si>
    <t xml:space="preserve">SERVICIOS PRESTADOS ELECTRICIDAD </t>
  </si>
  <si>
    <t xml:space="preserve">FLORENCIO MOTA PASCUAL </t>
  </si>
  <si>
    <t xml:space="preserve">COMPRA DE 4 GOMAS PALA MECANICA DE GOBERNACION </t>
  </si>
  <si>
    <t>VICTOR M. FERMIN MONTAÑO</t>
  </si>
  <si>
    <t>COMPRA DE COMBUSTIBLE MAYO</t>
  </si>
  <si>
    <t>ESTACION DE SRVICIOS MONTE PLATA SRL</t>
  </si>
  <si>
    <t>ZACARIA PEREYRA TREJO</t>
  </si>
  <si>
    <t>ALMUERZOS VISITA PRESIDENCIAL Y OPERATIVO DE PLAN SOCIAL SABANA G. DE B.</t>
  </si>
  <si>
    <t xml:space="preserve">ROBERTO AMPARO </t>
  </si>
  <si>
    <t xml:space="preserve">INSTALACION DE  GOMAS A PALA MECANICA DE GOBERNACION </t>
  </si>
  <si>
    <t>ANA M.PEGUERO DE HINOJOSA</t>
  </si>
  <si>
    <t xml:space="preserve">COMPRA REPUESTOS A PALA MECANICA DE GOBERNACION </t>
  </si>
  <si>
    <t>ADALGISA VANDESHOURT SANCHEZ</t>
  </si>
  <si>
    <t>SERVICIOS PRESTADOS MAYO</t>
  </si>
  <si>
    <t>SERVICIOS PRESTADOS MAYO ABOGADO</t>
  </si>
  <si>
    <t>SERVICIOS PRESTADOS MAYO AUXILIAR</t>
  </si>
  <si>
    <t xml:space="preserve">FLORANGER HEREDIA HIDALGO </t>
  </si>
  <si>
    <t>JOSE M. CAMPAÑA REYES</t>
  </si>
  <si>
    <t>SERVICIOS PRESTADOS MAYO FOTOGRAFO</t>
  </si>
  <si>
    <t>SERVICIOS PRESTADOS MAYO SEGURIDAD</t>
  </si>
  <si>
    <t>SERVICIOS PRESTADOS MAYO RR.PP</t>
  </si>
  <si>
    <t xml:space="preserve">SERVICIOS PRESTADOS MAYO SECRETARIA </t>
  </si>
  <si>
    <t xml:space="preserve">SERVICIOS PRESTADOS MAYO MENSAJERO </t>
  </si>
  <si>
    <t>SERVICIOS PRESTADOS MAYO CONSERJE</t>
  </si>
  <si>
    <t xml:space="preserve">CARLOS DANIEL NUÑEZ CASTILLO </t>
  </si>
  <si>
    <t xml:space="preserve">SERVICIOS PRESTADOS MAYO PERIODISTA </t>
  </si>
  <si>
    <t>SERVICIOS PRESTADOS MAYO INFORMACION</t>
  </si>
  <si>
    <t>SERVICIOS PRESTADOS MAYO PROTOCOLO</t>
  </si>
  <si>
    <t xml:space="preserve">JONAATAN L. CONTRERAS HERNANDEZ </t>
  </si>
  <si>
    <t xml:space="preserve">SERVICIOS PRESTADOS MAYO RECEPCION </t>
  </si>
  <si>
    <t xml:space="preserve">SERVICIOS PRESTADOS MAYO ADM. DE REDES </t>
  </si>
  <si>
    <t>SERVICIOS PRESTADOS MAYO JARDINERO</t>
  </si>
  <si>
    <t xml:space="preserve">SERVICIOS PRESTADOS MAYO CONTADOR </t>
  </si>
  <si>
    <t xml:space="preserve"> 48 CONTRATOS OPERATIVO REPARACION DE VIVIENDAS </t>
  </si>
  <si>
    <t xml:space="preserve">LUIS ALBERTO HERNANDEZ ARISTY </t>
  </si>
  <si>
    <t xml:space="preserve">RICARDO CASTILLO DE LOS SANTOS </t>
  </si>
  <si>
    <t xml:space="preserve">RUBEN DARIO MEJIA ORTIZ </t>
  </si>
  <si>
    <t xml:space="preserve">MIGUEL ANGEL VASQUEZ SANTANA </t>
  </si>
  <si>
    <t xml:space="preserve">COMPRA DE ALIMENTOS EN VARIAS ACTIVIDADES </t>
  </si>
  <si>
    <t xml:space="preserve">COMPRA DE MATERIAL REPARACION DE CAMINAS </t>
  </si>
  <si>
    <t xml:space="preserve">SERVICIOS PRESTADO PUBLICIDAD </t>
  </si>
  <si>
    <t xml:space="preserve">COMPRA DE MADERA ACTO CON PRIMERA DAMA </t>
  </si>
  <si>
    <t>GABRIEL LEONARDO CONTRERAS ROJAS</t>
  </si>
  <si>
    <t xml:space="preserve">COMPRA DE REPUESTOS Y MANTENIMIENTO </t>
  </si>
  <si>
    <t xml:space="preserve">REPOSICION DE VIATICOS SEGURIDAD DE GOBERNADORA </t>
  </si>
  <si>
    <t xml:space="preserve">SERVICIO DE TRANSPORTE MATERIALES </t>
  </si>
  <si>
    <t xml:space="preserve">VERONICA E. RODRIGUEZ SEVERINO </t>
  </si>
  <si>
    <t xml:space="preserve">TRANSPORTE DEFENSA CIVIL OPERATIVO SEMANA SANTA </t>
  </si>
  <si>
    <t xml:space="preserve">YSABEL TIBURCIO AQUINO </t>
  </si>
  <si>
    <t xml:space="preserve">COMPRA DE COMPUTADORA PARA GOBERNADORA </t>
  </si>
  <si>
    <t xml:space="preserve">GLENDYS PILAR DE LA CRUZ ACOSTA </t>
  </si>
  <si>
    <t xml:space="preserve">ROSALIO HEREDIA HEREDIA </t>
  </si>
  <si>
    <t xml:space="preserve">ENERIO RAMOS DIAZ </t>
  </si>
  <si>
    <t xml:space="preserve">RENTA DE LOCAL A LA POLICIA NACIONAL </t>
  </si>
  <si>
    <t xml:space="preserve">ENOC S. LEYBA GUZMAN </t>
  </si>
  <si>
    <t xml:space="preserve">MARY LUZ SEVERINO CONTRERAS </t>
  </si>
  <si>
    <t xml:space="preserve">LUCIA ORTIZ JAVIER </t>
  </si>
  <si>
    <t xml:space="preserve">PAGO 105 DECLARACIONES OPERATIVO ARREGLO DE VIVIENDAS </t>
  </si>
  <si>
    <t xml:space="preserve">TOMAS DE LA CRUZ FAJARDO </t>
  </si>
  <si>
    <t xml:space="preserve">TOMAS JUAN MELLA ANDUJAR </t>
  </si>
  <si>
    <t xml:space="preserve">LELO MERCEDES ROJAS </t>
  </si>
  <si>
    <t xml:space="preserve">DONACION DE 5 CANASTILLAS DE EMBARAZADAS </t>
  </si>
  <si>
    <t xml:space="preserve">VIATICOS OPERATIVOS VOCEROS DE LA PRESIDENCIA </t>
  </si>
  <si>
    <t xml:space="preserve">SERVICIOS DE SONIDO Y PUBLICIDAD VARIOS ACTOS </t>
  </si>
  <si>
    <t xml:space="preserve">ALBERTO JOSE HERNANDEZ CRUZ </t>
  </si>
  <si>
    <t xml:space="preserve">RENTA DE LOCAL ACTOS GOBIERNO EN LAS PROVICIAS </t>
  </si>
  <si>
    <t>COOP. AGAMPTA</t>
  </si>
  <si>
    <t>DONACION DE 3 TABLET SAMSUNG</t>
  </si>
  <si>
    <t>SERGIO PERALTA FERRE</t>
  </si>
  <si>
    <t xml:space="preserve">COMPRA DE 5 TUBOS ARREGLO DE CAMINOS </t>
  </si>
  <si>
    <t xml:space="preserve">CARLOS A. RAMIREZ LEYBA </t>
  </si>
  <si>
    <t xml:space="preserve">COMPRA DE 40 CANASTAS ACTO DEL DIA DE LAS MADRES </t>
  </si>
  <si>
    <t xml:space="preserve">NEMESIA P. CARRERAS DE JESUS </t>
  </si>
  <si>
    <t xml:space="preserve">COMPRA DE SILLAS Y MICROONDAS PARA LA OFICINA </t>
  </si>
  <si>
    <t xml:space="preserve">PAGO DE TELEFONOS, FLOTAS E INTERNET </t>
  </si>
  <si>
    <t>PAGO DE ELECTRICIDAD MAYO</t>
  </si>
  <si>
    <t xml:space="preserve">ESTACION DE SERVICIOS MONTE PLATA </t>
  </si>
  <si>
    <t>TROPICANA MUEBLES, SRL</t>
  </si>
  <si>
    <t xml:space="preserve">COMPRA DE ALMUERZO ACTIVIDAD CENTRO ESPAÑOL YAMASA </t>
  </si>
  <si>
    <t xml:space="preserve">JOHENDI MORLA VARGAS </t>
  </si>
  <si>
    <t xml:space="preserve">COMPRA DE CONBUSTIBLE ARREGLO DE CAMINOS </t>
  </si>
  <si>
    <t xml:space="preserve">COMBUSTIBLES Y LUBRICANTES MOTA &amp; R </t>
  </si>
  <si>
    <t xml:space="preserve">SERVICIOS PRESTADOS EN PARQUE NACIONAL </t>
  </si>
  <si>
    <t xml:space="preserve">ESPERANZA CONTRERAS GERMAN </t>
  </si>
  <si>
    <t>RAFAEL ANTONIO SORIANO</t>
  </si>
  <si>
    <t xml:space="preserve">SERVICIOS DE MAESTRIA DE CEREMONIAS </t>
  </si>
  <si>
    <t xml:space="preserve">DANIEL R. SILVERIO </t>
  </si>
  <si>
    <t xml:space="preserve">COMPRA DE MARCO DE RECONOCIMIENTO </t>
  </si>
  <si>
    <t>COMPRA DE MATERIALES GASTABLES Y SOPORTE TECNICO</t>
  </si>
  <si>
    <t xml:space="preserve">HUNBERTO SOLUCIONES TECNOLOGICAS </t>
  </si>
  <si>
    <t xml:space="preserve">COMPRA ALMUERZOS Y PICADERA ACTO DEL GOBIERNO EN LAS PROVINCIAS </t>
  </si>
  <si>
    <t xml:space="preserve">TRANSPORTE DE NIÑOS AL PALACIO NACIONAL </t>
  </si>
  <si>
    <t xml:space="preserve">RONALD LAUREANO BELEN </t>
  </si>
  <si>
    <t xml:space="preserve">TRANSPORTE RACIONES DE PLAN SOCIAL </t>
  </si>
  <si>
    <t xml:space="preserve">RAMON ELPIDIO REYES EUSEBIO </t>
  </si>
  <si>
    <t xml:space="preserve">ISABEL ROMERO </t>
  </si>
  <si>
    <t xml:space="preserve">MARGARITA CONSTANZA DE LA CRUZ </t>
  </si>
  <si>
    <t xml:space="preserve">SERVICIOS DE SONIDO ACTO CULTURAL BAYAGUANA </t>
  </si>
  <si>
    <t xml:space="preserve">ELVIS VALERIO HERNANDEZ RODRIGUEZ </t>
  </si>
  <si>
    <t xml:space="preserve">COMPRA DE MAGUERA HIDRAULICA PALA MECANICA DE GOBERNACION </t>
  </si>
  <si>
    <t xml:space="preserve">COMPRA MATERIALES REPARACION PUERTA TRASERA GOBERNACION </t>
  </si>
  <si>
    <t xml:space="preserve">MARIANO GUABA RODRIGUEZ </t>
  </si>
  <si>
    <t xml:space="preserve">RENTA DE CARPAS Y SILLAS ACTO CULTURAL BAYAGUANA </t>
  </si>
  <si>
    <t xml:space="preserve">ANA MARIA GERALDO MARIÑEZ </t>
  </si>
  <si>
    <t xml:space="preserve">SERVICIOS PRESENTADORA DE ACTO CULTURAL BAYAGUANA </t>
  </si>
  <si>
    <t xml:space="preserve">ROCIO A. SANTANA BENITEZ </t>
  </si>
  <si>
    <t>MARIANO SOSA MARTE</t>
  </si>
  <si>
    <t xml:space="preserve">PAGO DE MARATON DEPORTIVO ACTO CULTURAL BAYAGUANA </t>
  </si>
  <si>
    <t xml:space="preserve">SERVICIOS DECORACION DE CASTILLO DE NIÑOS </t>
  </si>
  <si>
    <t xml:space="preserve">CAROLINA A. PUJOLS POLANCO </t>
  </si>
  <si>
    <t xml:space="preserve">SERVICIOS DE PUBLICIDAD ACTO CULTURAL BAYAGUANA </t>
  </si>
  <si>
    <t xml:space="preserve">JHOGEISY A. GUZMAN FRIAS </t>
  </si>
  <si>
    <t xml:space="preserve">YEURY A. DE LA CRUZ HEREDIA </t>
  </si>
  <si>
    <t>COMPRA DE COMBUSTIBLE JUNIO 2022</t>
  </si>
  <si>
    <t xml:space="preserve">COMPRA PLACAS RECONOCIMIENTO ACTO CULTURAL </t>
  </si>
  <si>
    <t xml:space="preserve">ANA JULIA VILLAR MARTE </t>
  </si>
  <si>
    <t xml:space="preserve">RENTA LOCAL POLICIA DEL GUANITO BAYAGUANA </t>
  </si>
  <si>
    <t>ANA MIRIAM DE JESUS BEATO</t>
  </si>
  <si>
    <t xml:space="preserve">SERVICIOS DE LUCES Y FUEGOS ARTIFICIALES ACTO CULTURAL BAYAGUANA </t>
  </si>
  <si>
    <t xml:space="preserve">LUIS LEONEL DE JESUS DURAN </t>
  </si>
  <si>
    <t xml:space="preserve">APORTE ECONOMICO SERVICIOS SONIDOS ACTO CULTURAL BAYAGUANA </t>
  </si>
  <si>
    <t xml:space="preserve">VICTOR MANUEL HERNANDEZ CASTILLO </t>
  </si>
  <si>
    <t xml:space="preserve">COMPRA AGUA Y GATORADES ACTIVIDAD DEPORTIVA SAN JUAN BAUTISTA </t>
  </si>
  <si>
    <t xml:space="preserve">JUAN CARLOS DE JESUS FABIAN </t>
  </si>
  <si>
    <t xml:space="preserve">SERVICIOS DE ANIMACION DJ ACTO CULTURAL BAYAGUANA </t>
  </si>
  <si>
    <t xml:space="preserve">SANTO SEVERINO DE LA CRUZ </t>
  </si>
  <si>
    <t>GASTOS SERVICIOS DE ORQUESTA ACTO CULTURAL BAYAGUANA</t>
  </si>
  <si>
    <t xml:space="preserve">REPARACION DE PALA MECANICA DE GOBERNACION </t>
  </si>
  <si>
    <t xml:space="preserve">SERVICIOS DE INSTALACION AIRES ACONDICIONADOS </t>
  </si>
  <si>
    <t xml:space="preserve">MURTISERVICES CASTOR CONTRERAS </t>
  </si>
  <si>
    <t>COMPRA DE AIRE ACONDICIONADO OF. OPTIC</t>
  </si>
  <si>
    <t xml:space="preserve">SERVICIOS DE PUBLICIDAD  ACTIVIDADES GUBERNAMENTALES </t>
  </si>
  <si>
    <t>CONSTRUCTORA RODRIGUES &amp; MORENO</t>
  </si>
  <si>
    <t xml:space="preserve">SERVICIOS FUNEBRES Y COMPRA DE ATAUDES </t>
  </si>
  <si>
    <t xml:space="preserve">COMPRA 8 CUBETAS HIDRAULICO PALA MECANICA DE GOBERNACION </t>
  </si>
  <si>
    <t xml:space="preserve">FRANCISCO SORIANO MORENO </t>
  </si>
  <si>
    <t xml:space="preserve">AMURIS MORENO RUIZ </t>
  </si>
  <si>
    <t xml:space="preserve">SATURNINA MARTINEZ </t>
  </si>
  <si>
    <t xml:space="preserve">MELVIN M. MARTINEZ MOTA </t>
  </si>
  <si>
    <t xml:space="preserve">AYUDA SOCIAL PARA ARREGLO  VIVIENDA </t>
  </si>
  <si>
    <t xml:space="preserve">ALBERTO FABIAN MEJIA </t>
  </si>
  <si>
    <t xml:space="preserve">APORTE ECONOMICO ACTIVIDAD DEPORTIVA </t>
  </si>
  <si>
    <t>PAGO IMPUESTO IR-17 MARZO</t>
  </si>
  <si>
    <t>SERVICIOS PRESTADOS SECRETERIA COMPLETIVO</t>
  </si>
  <si>
    <t>SERVICIOS PRESTADOS CONTADOR COMPLETIVO</t>
  </si>
  <si>
    <t xml:space="preserve">SERVICIOS PRESTADOS ABOGADO </t>
  </si>
  <si>
    <t>SERVICIOS PRESTADOS AUXILIAR</t>
  </si>
  <si>
    <t xml:space="preserve">SERVICIOS PRESTADOS RELACIONADOR PUBLICO </t>
  </si>
  <si>
    <t xml:space="preserve">YULISA ISABEL SALAS MERCEDES </t>
  </si>
  <si>
    <t xml:space="preserve">JONATAN LUCIANO CONTRERAS </t>
  </si>
  <si>
    <t>SERVICIOS PRESTADOS PROTOCOLO</t>
  </si>
  <si>
    <t xml:space="preserve">WANDA LIRIA ROA </t>
  </si>
  <si>
    <t xml:space="preserve">COMPRA ACEITE HIDRAULICO PALA MECANICA </t>
  </si>
  <si>
    <t xml:space="preserve">RUDELANIA FIGUEROA PAYANO </t>
  </si>
  <si>
    <t xml:space="preserve">SANTA ROSA MONTERO DE DARISE </t>
  </si>
  <si>
    <t xml:space="preserve">LUCIO JAVIER JAVIER </t>
  </si>
  <si>
    <t xml:space="preserve">SERVICIOS PRESTADOS MANTENIMIENTO DE AREAS VEDES </t>
  </si>
  <si>
    <t xml:space="preserve">APORTE ECONOMICO ACTO DEPORTIVO </t>
  </si>
  <si>
    <t xml:space="preserve">THOBARIHC DE LA MOTA ALBUEZ </t>
  </si>
  <si>
    <t xml:space="preserve">APORTE ECONOMICO TARIMA ACTO CULTURAL </t>
  </si>
  <si>
    <t xml:space="preserve">SERGIO R. GUZMAN LEYBA </t>
  </si>
  <si>
    <t xml:space="preserve">ADRIA MARLEN RINCON CABA </t>
  </si>
  <si>
    <t xml:space="preserve">REPUESTOS Y REPARACIONES PALA MECANICA DE GOBERNACION </t>
  </si>
  <si>
    <t>CONSTRUCTORA DJE, SRL</t>
  </si>
  <si>
    <t xml:space="preserve">REPOSICION DE VIATICOS A SEGURIDAD DE GOBERNADORA </t>
  </si>
  <si>
    <t xml:space="preserve">APORTE REPARACION TERRENOS GRANJA DE MUJERES </t>
  </si>
  <si>
    <t xml:space="preserve">ELINSON DE LA CRUZ BELEN </t>
  </si>
  <si>
    <t xml:space="preserve">ARREGLO DE CAMINO LA ALTAGRACIA </t>
  </si>
  <si>
    <t xml:space="preserve">TRANSPORTE R.O.  MEJIA, SRL. </t>
  </si>
  <si>
    <t xml:space="preserve">JUAN PABLO ADAME AQUINO </t>
  </si>
  <si>
    <t xml:space="preserve">COMPRA DETECTOR DE METALES SEGURIDAD </t>
  </si>
  <si>
    <t xml:space="preserve">ERCKSON JOSE PEGUERO GARCIA </t>
  </si>
  <si>
    <t xml:space="preserve">REPOSICION DE VIATICOS CHOFER DE GOBERNADORA </t>
  </si>
  <si>
    <t xml:space="preserve">COMPRA DE TUBOS ARREGLO DE CAMINOS LA ALTAGRACIA </t>
  </si>
  <si>
    <t>PAGO FLOTAS, FLOTAS E INTERNET CLARO</t>
  </si>
  <si>
    <t xml:space="preserve">PAGO DE ELECTRICIDAD JUNIO </t>
  </si>
  <si>
    <t xml:space="preserve">PAGO POR SERVICIOS CUIDADOS MEDIO AMBIENTE </t>
  </si>
  <si>
    <t xml:space="preserve">REPARACION DE RADIADOR PALA MECANICA DE GOBERNACION </t>
  </si>
  <si>
    <t xml:space="preserve">REPUESTOS Y REPARACIONES MITSUBISHI MONTERO </t>
  </si>
  <si>
    <t xml:space="preserve">VASQUEZ REPUESTOS Y REPARACIONES </t>
  </si>
  <si>
    <t>DEVOLUCION PAGO DE INTERNET</t>
  </si>
  <si>
    <t>PAGO DE CABLE TV RECONEXION (ASTER)</t>
  </si>
  <si>
    <t xml:space="preserve">PAGO 2 MESES ALQUILER LOCAL POLICIA NACIONAL </t>
  </si>
  <si>
    <t>REPOSICION DE CAJA CHICA JULIO</t>
  </si>
  <si>
    <t xml:space="preserve">DONACION DE COMBUSTIBLE ARREGLO DE CAMINOS </t>
  </si>
  <si>
    <t xml:space="preserve">CHEQUES DEVUELTOS </t>
  </si>
  <si>
    <t xml:space="preserve">DONACION DE ENSERES PARA EL HOGAR </t>
  </si>
  <si>
    <t>TROPICANA MUEBLES, SRL.</t>
  </si>
  <si>
    <t xml:space="preserve">TRANSPORTE DE ESTUDIANTES YAMASA A SANTO DOMINGO </t>
  </si>
  <si>
    <t xml:space="preserve">ALBERTO LAURENCIO </t>
  </si>
  <si>
    <t xml:space="preserve">LUIS D. MARTINEZ OZORIA </t>
  </si>
  <si>
    <t xml:space="preserve">PAGO POR SERVICIOS PRESTADOS SECRETARIA </t>
  </si>
  <si>
    <t>PAGO POR SERVICIOS PRESTADOS CONTADOR</t>
  </si>
  <si>
    <t>PAGO POR SERVICIOS PRESTADOS CHOFER</t>
  </si>
  <si>
    <t>PAGO POR SERVICIOS PRESTADOS AUXILIAR</t>
  </si>
  <si>
    <t xml:space="preserve">PAGO POR SERVICIOS PRESTADOS FOTOGRAFO </t>
  </si>
  <si>
    <t xml:space="preserve">PAGO POR SERVICIOS PRESTADOS SEGURIDAD </t>
  </si>
  <si>
    <t xml:space="preserve">RICARDO CARABALO ROJAS </t>
  </si>
  <si>
    <t>PAGO POR SERVICIOS PRESTADOS RELACIONADOR PUBLICO</t>
  </si>
  <si>
    <t xml:space="preserve">PAGO POR SERVICIOS PRESTADOS INFORMACION </t>
  </si>
  <si>
    <t>WANDA LIRIA ROA</t>
  </si>
  <si>
    <t xml:space="preserve">PAGO POR SERVICIOS PRESTADOS PERIODISTA </t>
  </si>
  <si>
    <t xml:space="preserve">PAGO POR SERVICIOS PRESTADOS CONSERJE </t>
  </si>
  <si>
    <t xml:space="preserve">PAGO POR SERVICIOS PRESTADOS PROTOCOLO </t>
  </si>
  <si>
    <t xml:space="preserve">PAGO POR SERVICIOS PRESTADOS RECEPCIONISTA  </t>
  </si>
  <si>
    <t xml:space="preserve">PAGO POR SERVICIOS PRESTADOS JARDINERO </t>
  </si>
  <si>
    <t xml:space="preserve"> SERVICIOS SEGURIDAD POLICLINICA DE GONZALO  </t>
  </si>
  <si>
    <t xml:space="preserve">REMOZAMIENTO DE LA GOBERNACION </t>
  </si>
  <si>
    <t xml:space="preserve">YAZMIN JUAN BENITES </t>
  </si>
  <si>
    <t xml:space="preserve">APORTE ECONOMICO AMBULANCIA BAYAGUANA </t>
  </si>
  <si>
    <t xml:space="preserve">ERIBERTO SATURIA FABIAN </t>
  </si>
  <si>
    <t xml:space="preserve">PUBLICIDAD ACTIVIDAD GOBIERNO EN LAS PROVINCIAS </t>
  </si>
  <si>
    <t xml:space="preserve">TRANSPORTE 100 COLCHONES PLAN SOCIAL </t>
  </si>
  <si>
    <t>Y&amp;M TRANSPORTE PRIVADO Y SERV. DE LIM.SRL</t>
  </si>
  <si>
    <t xml:space="preserve">SERVICIOS CONSTRUCCION ALCANTARILLAS EN LA ALTAGRACIA </t>
  </si>
  <si>
    <t xml:space="preserve">NATANAEL BATIST LUASEN </t>
  </si>
  <si>
    <t xml:space="preserve">SERVICIOS CONSTRUCCION DE REPISA </t>
  </si>
  <si>
    <t xml:space="preserve">JUAN CARLOS LAFONTAINE MEDINA </t>
  </si>
  <si>
    <t xml:space="preserve">REPOSICION DE VIATICOS A GOBERNADORA </t>
  </si>
  <si>
    <t xml:space="preserve">REPOSICION DE VIATICOS CHOFER, SEGURIDAD Y AUXILIAR </t>
  </si>
  <si>
    <t xml:space="preserve">ENTRADA </t>
  </si>
  <si>
    <t>NO.</t>
  </si>
  <si>
    <t xml:space="preserve">APORTE ECONOMICO POR PUBLICIDAD </t>
  </si>
  <si>
    <t xml:space="preserve">MODESTOS SANTANA </t>
  </si>
  <si>
    <t xml:space="preserve">REPOSICION CAJA CHICA SOCIAL IMPREVISTOS </t>
  </si>
  <si>
    <t xml:space="preserve">DONACION DE ALIMENTOS EN YAMASA </t>
  </si>
  <si>
    <t xml:space="preserve">JUAN TOMAS LIRIANO GONZALEZ </t>
  </si>
  <si>
    <t xml:space="preserve">APORTE PINTURA HOSPITAL DE YAMASA  </t>
  </si>
  <si>
    <t>JBCD PUBLICIDAD &amp; MAS, SRL.</t>
  </si>
  <si>
    <t xml:space="preserve">APORTE GRAVILLA EN MAJAGUAL ACTO DE TITULACION  </t>
  </si>
  <si>
    <t xml:space="preserve">VENANCIO E. ESTEBAN GOMEZ </t>
  </si>
  <si>
    <t xml:space="preserve">ACTIVIDAD CULTURAL EN BOYA </t>
  </si>
  <si>
    <t xml:space="preserve">ORQUESTA EN ACTIVIDAD CULTURAL BOYA </t>
  </si>
  <si>
    <t xml:space="preserve">ARTISTA ACTIVIDAD CULTURAL BOYA </t>
  </si>
  <si>
    <t xml:space="preserve">YAKELYN ESPINAL FRIAS </t>
  </si>
  <si>
    <t xml:space="preserve">ACTIVIDAD DE ENTREGA DE TITULOS PRENSA </t>
  </si>
  <si>
    <t xml:space="preserve">DONACION DE MATERIALES DE CONSTRUCION </t>
  </si>
  <si>
    <t xml:space="preserve">CERAMICAS MOTA VARGAS &amp; MAS </t>
  </si>
  <si>
    <t xml:space="preserve">SERVICIOS DE TRANSPORTE BAYAGUANA A SANTO DOMINGO </t>
  </si>
  <si>
    <t xml:space="preserve">PAGO POR PUBLICIDAD DESAROLLANDO </t>
  </si>
  <si>
    <t xml:space="preserve">ALBERTO J. HERNANDEZ  CRUZ </t>
  </si>
  <si>
    <t xml:space="preserve">AVANCE DEL 20%NUEVOS ADICIONALES REMOZAMIENTO </t>
  </si>
  <si>
    <t>JACOBO DE LOS SANTOS DE JESUS</t>
  </si>
  <si>
    <t xml:space="preserve">CONSTRUCCION DE REPISAS PARA GOBERNACION </t>
  </si>
  <si>
    <t xml:space="preserve">AYUDA SOCIAL PARA ARREGLO DE VIVIENDAS </t>
  </si>
  <si>
    <t xml:space="preserve">APORTE ECONOMICO A COOPAPFAMOPLA </t>
  </si>
  <si>
    <t xml:space="preserve">JUAN JOSE CONCEPCION GARCIA </t>
  </si>
  <si>
    <t xml:space="preserve">COMPRA DE ACEITE HIDRAULICO PALA MECANICA D GOBERNACION </t>
  </si>
  <si>
    <t xml:space="preserve">APORTE ECONOMICO TRABAJOS REALIZADOS MEDIO AMBIENTE </t>
  </si>
  <si>
    <t xml:space="preserve">AYUDA SOCIAL PARA COMPRA DE MAQUINA DE COSER </t>
  </si>
  <si>
    <t xml:space="preserve">DILENIS ORTIZ HEREDIA </t>
  </si>
  <si>
    <t xml:space="preserve">COMPRA 2 COMPUTADORAS PARA OFICINAS DE GOBERNACION </t>
  </si>
  <si>
    <t>HUNBERTO SOLUCINES TECNOLOGICAS SRL</t>
  </si>
  <si>
    <t>PAGO DE TRANSPORTE ACTO PRESIDENCIAL</t>
  </si>
  <si>
    <t xml:space="preserve">AMBAR DAIRYS RODRIGUEZ </t>
  </si>
  <si>
    <t xml:space="preserve">GASTOS ORGANIZACIÓN OPERATIVO VISITA PRESIDENCIAL </t>
  </si>
  <si>
    <t xml:space="preserve">APORTE ECONOMICO TALLER PROSPERANZA </t>
  </si>
  <si>
    <t xml:space="preserve">NILDA E. REYNOSO MORENO </t>
  </si>
  <si>
    <t xml:space="preserve">AYUDA SOCIAL PARA GASTOS LEGALES </t>
  </si>
  <si>
    <t xml:space="preserve">YUDELSI LIZ BELLO </t>
  </si>
  <si>
    <t xml:space="preserve">PAGO 2 MESES DE ALQUILER LOCAL POLICIA MONTE PLATA  </t>
  </si>
  <si>
    <t xml:space="preserve">NICASIA YRIS MORENO PONCIANO </t>
  </si>
  <si>
    <t>_______________________</t>
  </si>
  <si>
    <t>Aprobado Por. ___________________</t>
  </si>
  <si>
    <t xml:space="preserve">                              Gobernación Provincial de Monte Plata</t>
  </si>
  <si>
    <t xml:space="preserve">DONACION DE COLCHON A PERSONA NECESITADA </t>
  </si>
  <si>
    <t xml:space="preserve">COMPRA DE MANGUERA HIDRAULICA PALA MECANICA DE GOBERNACION </t>
  </si>
  <si>
    <t xml:space="preserve">PAGO DE PREMIO JUEGO DE BALONCESTO ACTO CULTURAL BAYAGUANA </t>
  </si>
  <si>
    <t xml:space="preserve">RENTA MAQUINA DE PALOMITAS Y HELADOS ACTO CULTURAL BAYAGUANA </t>
  </si>
  <si>
    <t xml:space="preserve">SERVICIOS PRESTADOS AGOSTO SECRETARIA </t>
  </si>
  <si>
    <t xml:space="preserve">SERVICIOS PRESTADOS AGOSTO CONTADOR </t>
  </si>
  <si>
    <t xml:space="preserve">SERVICIOS PRESTADOS AGOSTO CHOFER </t>
  </si>
  <si>
    <t xml:space="preserve">SERVICIOS PRESTADOS AGOSTO AUXILIAR </t>
  </si>
  <si>
    <t xml:space="preserve">SERVICIOS PRESTADOS AGOSTO FOTOGRAFO </t>
  </si>
  <si>
    <t xml:space="preserve">SERVICIOS PRESTADOS AGOSTO SEGURIDAD </t>
  </si>
  <si>
    <t>SERVICIOS PRESTADOS AGOSTO RR.PP.</t>
  </si>
  <si>
    <t xml:space="preserve">SERVICIOS PRESTADOS AGOSTO INFORMACION </t>
  </si>
  <si>
    <t xml:space="preserve">SERVICIOS PRESTADOS ADM. DE REDES </t>
  </si>
  <si>
    <t xml:space="preserve">ALEXANDER AQUINO ADAMES </t>
  </si>
  <si>
    <t xml:space="preserve">SERVICIOS PRESTADOS AGOSTO RECEPCION </t>
  </si>
  <si>
    <t xml:space="preserve">SERVICIOS PRESTADOS AGOSTO PROTOCOLO </t>
  </si>
  <si>
    <t xml:space="preserve">MAIRELIN FIGUEROA SEVERINO </t>
  </si>
  <si>
    <t xml:space="preserve">SERVICIOS PRESTADOS AGOSTO PERIODISTA </t>
  </si>
  <si>
    <t xml:space="preserve">SERVICIOS PRESTADOS AGOSTO CONSERJE </t>
  </si>
  <si>
    <t xml:space="preserve">SERVICIOS PRESTADOS AGOSTO JARDINERO </t>
  </si>
  <si>
    <t xml:space="preserve">SERVICIOS PRESTADOS AGOSTO PUBLICIDAD </t>
  </si>
  <si>
    <t xml:space="preserve">ALMUERZOS Y PICADERAS EN RUTA DE SALUD GOBIERNO EN LAS PROVINCIAS </t>
  </si>
  <si>
    <t xml:space="preserve">FARMAIA JACOB </t>
  </si>
  <si>
    <t xml:space="preserve">DONACION DE MATERIALES DE CONSTRUCCION </t>
  </si>
  <si>
    <t xml:space="preserve">PAGO SERVICIOS DE TRANSPORTE INAPI </t>
  </si>
  <si>
    <t xml:space="preserve">SERVICIO DE ALMUERZOS ACTIVIDAD YAMASA </t>
  </si>
  <si>
    <t xml:space="preserve">EDUARDO RODRIGUEZ SANTANA </t>
  </si>
  <si>
    <t>DAMASO LAUREANO</t>
  </si>
  <si>
    <t xml:space="preserve">NIXON SATURIA ORTIZ </t>
  </si>
  <si>
    <t xml:space="preserve">SANDRA DEL PILAR HERNANDEZ </t>
  </si>
  <si>
    <t xml:space="preserve">AYUDA COMPRA DE MATERIALES DE CONSTRUCCION </t>
  </si>
  <si>
    <t xml:space="preserve">LEONCIA PAYANO JACINTO </t>
  </si>
  <si>
    <t xml:space="preserve">MARIA LELI JIMENEZ DE LA CRUZ </t>
  </si>
  <si>
    <t xml:space="preserve">AYUDA PARA ACTIVIDAD DEPORTIVA </t>
  </si>
  <si>
    <t xml:space="preserve">SERVICIOS DE TRANSPORTE  MONTE PLATA A YAMASA </t>
  </si>
  <si>
    <t xml:space="preserve">JOSE MIGUEL DE LOS SANTOS </t>
  </si>
  <si>
    <t xml:space="preserve">COMPRA DE ESPEJOS Y DECORACIONES </t>
  </si>
  <si>
    <t xml:space="preserve">TRANSPORTE DE CADAVER EN AMBULANCIA </t>
  </si>
  <si>
    <t xml:space="preserve">ERIBERTO SATURRIA FABIAN </t>
  </si>
  <si>
    <t xml:space="preserve">RENTA DE CARPA EN FUNERAL </t>
  </si>
  <si>
    <t xml:space="preserve">PAGO POR RETROVISORES ROBADOS </t>
  </si>
  <si>
    <t xml:space="preserve">JOAN JOSE TEJEDA APONTE </t>
  </si>
  <si>
    <t xml:space="preserve">ROBERTO JOSEPH ADMES </t>
  </si>
  <si>
    <t xml:space="preserve">REPOSICION DE VIATICOS MENSAJERIA </t>
  </si>
  <si>
    <t xml:space="preserve">PAGO POR SERVICIOS PRESTADOS COMUNICACIONES </t>
  </si>
  <si>
    <t xml:space="preserve">ROSSY BEROA </t>
  </si>
  <si>
    <t xml:space="preserve">GERARDO JIMENEZ SEGUNDO </t>
  </si>
  <si>
    <t xml:space="preserve">APORTE LIMPIEZA Y REPARACION CISTERNA </t>
  </si>
  <si>
    <t xml:space="preserve">PAGO POR ROTULACION DE PUERTAS </t>
  </si>
  <si>
    <t xml:space="preserve">KENSWERT MERCEDES AQUINO </t>
  </si>
  <si>
    <t xml:space="preserve">AYUDA ECONOMICA ARREGLO DE VIVIENDA </t>
  </si>
  <si>
    <t xml:space="preserve">RICHARD A. NATERA SEVERINO </t>
  </si>
  <si>
    <t xml:space="preserve">GERALDO A. FERNANDEZ LOPEZ </t>
  </si>
  <si>
    <t xml:space="preserve">GASTOS IMPREVISTOS OPERATIVO ENTREGA DE TITULOS MAJAGUAL </t>
  </si>
  <si>
    <t xml:space="preserve">VENANCIO E. CESPEDES GOMEZ </t>
  </si>
  <si>
    <t xml:space="preserve">ELBINTON RAMOS CUSTODIO </t>
  </si>
  <si>
    <t xml:space="preserve">AYUDA SOCIAL POLICLINICA EL COROSO PERALVILLO </t>
  </si>
  <si>
    <t xml:space="preserve">PASCUALA SUAZO VASQUEZ </t>
  </si>
  <si>
    <t xml:space="preserve">COMPRA DE REPISA PARA LA GOBERNACION </t>
  </si>
  <si>
    <t xml:space="preserve">JUAN CARLOS LAFONTAINE </t>
  </si>
  <si>
    <t xml:space="preserve">INSTALACION TINACOS Y ESPEJOS DE BAÑOS </t>
  </si>
  <si>
    <t xml:space="preserve">EUGENIO SOSA MARTE </t>
  </si>
  <si>
    <t xml:space="preserve">PAGO POR ARREGLO DE ALCANTARILLAS </t>
  </si>
  <si>
    <t>NATANAEL BATIST LUASEN</t>
  </si>
  <si>
    <t xml:space="preserve">COMPRA DE ADORNOS PARA LA GOBERNACION </t>
  </si>
  <si>
    <t xml:space="preserve">OPERATIVO DEFENSA CIVIL TORMENTA FIONA </t>
  </si>
  <si>
    <t xml:space="preserve">APORTE PARA VIATICOS PROGRAMA DESARROLLANDO </t>
  </si>
  <si>
    <t xml:space="preserve">PAGO DE ELECTRICIDAD AGOSTO </t>
  </si>
  <si>
    <t xml:space="preserve">PAGO DE TELEFONOS, FLOTA E INTERNET </t>
  </si>
  <si>
    <t>DONACION DE MATERIALES ARREGLO DE VIVIENDAS</t>
  </si>
  <si>
    <t xml:space="preserve">CONSTRUCCTORA RODRIGEZ &amp; MORENO </t>
  </si>
  <si>
    <t xml:space="preserve">COMPRA DE ALIMENTOS Y BEBIDAS </t>
  </si>
  <si>
    <t xml:space="preserve">DONACION DE MATERIALES BAÑOS COMUNITARIOS </t>
  </si>
  <si>
    <t xml:space="preserve">ELMY I. DE LEON ENCARNACION </t>
  </si>
  <si>
    <t xml:space="preserve">PAGO DEL 50% REPUESTOS PALA MECANICA DE GOBERNACION </t>
  </si>
  <si>
    <t xml:space="preserve">KIRMAN A. GONZALEZ LUGO </t>
  </si>
  <si>
    <t>MATENIMIENTO DE AREAS VERDES DEL EDIFICIO</t>
  </si>
  <si>
    <t xml:space="preserve">REPOSICIO DE VIATICOS SEGURIDAD DE LA GOBERNADORA </t>
  </si>
  <si>
    <t xml:space="preserve">APOTE ECONOMICO POR SERVICIOS EN AREAS PROTEGIDA </t>
  </si>
  <si>
    <t xml:space="preserve">MANTENIMIENTO DE VEHICULO DE GOBERNACION </t>
  </si>
  <si>
    <t xml:space="preserve">PAGO POR SERVICIOS PRESTADOS CHOFER </t>
  </si>
  <si>
    <t xml:space="preserve">PAGO POR SERVICIOS PRESTADOS CONTADOR </t>
  </si>
  <si>
    <t xml:space="preserve">GENARA SANCHEZ PAYANO </t>
  </si>
  <si>
    <t xml:space="preserve">SERVICIOS PRESTADOS RELACIONES PUBLICA </t>
  </si>
  <si>
    <t>SERVICIOS DE TRANSPORTE PERALVILLO A MAJAGUAL</t>
  </si>
  <si>
    <t xml:space="preserve">URSULA DE LA ROSA MUÑOZ </t>
  </si>
  <si>
    <t>PAGO DE IMPUESTO IR-17</t>
  </si>
  <si>
    <t xml:space="preserve">APORTE ECONOMICO ACTIVIDAD DEPORTIA </t>
  </si>
  <si>
    <t xml:space="preserve">REMIGIO ENCARNACION REYES </t>
  </si>
  <si>
    <t xml:space="preserve">RENTA DE MANTELES EN ACTIVIDADES DE GOBERNACION </t>
  </si>
  <si>
    <t xml:space="preserve">ANA MIRIAMDE JESUS BEATO </t>
  </si>
  <si>
    <t xml:space="preserve">REPOSICION DE CAJA CHICA SOCIAL IMPREVISTOS </t>
  </si>
  <si>
    <t xml:space="preserve">APORTE ECONOMICO AL DEPORTE </t>
  </si>
  <si>
    <t xml:space="preserve">RANDY BAUTISTA HIDALGO </t>
  </si>
  <si>
    <t xml:space="preserve">GASTOS IMPREVISTOS ACTIVIDADES EN YAMASA </t>
  </si>
  <si>
    <t xml:space="preserve">FLORANDGEL HEREDIA HIDALGO </t>
  </si>
  <si>
    <t>COMBUSTIBLE Y LUBRICANTE MOTA &amp;R, SRL</t>
  </si>
  <si>
    <t xml:space="preserve">SERVICIOS DE SONIDO Y TRANSPORTE EN ACTIVIDADES </t>
  </si>
  <si>
    <t xml:space="preserve">ANTONIO SANTANA FRIAS </t>
  </si>
  <si>
    <t xml:space="preserve">SANTA OLGA LORENZO DE LEON </t>
  </si>
  <si>
    <t xml:space="preserve">ARCADIO CHALA AQUINO </t>
  </si>
  <si>
    <t xml:space="preserve">TRANSPORTE MATERIALES HURACAN FIONA </t>
  </si>
  <si>
    <t xml:space="preserve">CARLOS ALBERTO GERMAN </t>
  </si>
  <si>
    <r>
      <t xml:space="preserve">   .                </t>
    </r>
    <r>
      <rPr>
        <b/>
        <i/>
        <sz val="14"/>
        <color rgb="FFFF0000"/>
        <rFont val="Times New Roman"/>
        <family val="1"/>
      </rPr>
      <t xml:space="preserve"> INTERIOR Y POLICIA</t>
    </r>
  </si>
  <si>
    <t xml:space="preserve">TRASCONTINENTAL CAPITAL CORPORATION </t>
  </si>
  <si>
    <t xml:space="preserve">ABRAHANA SORIANO DE GONZALEZ </t>
  </si>
  <si>
    <t xml:space="preserve">AYUDA COMPRA DE TINACO LOS COQUITOS </t>
  </si>
  <si>
    <t xml:space="preserve">BEATA VIDAL TORRES DE SANTOS </t>
  </si>
  <si>
    <t xml:space="preserve">JUANA CONTRERAS ROMERO </t>
  </si>
  <si>
    <t xml:space="preserve">OPERATIVO DE MTERIALES DE CONSTRUCCION HURACAN FIONA </t>
  </si>
  <si>
    <t xml:space="preserve">MAXIMO LUNA RAMOS </t>
  </si>
  <si>
    <t xml:space="preserve">DONACION MATERIALES HURACAN FIONA </t>
  </si>
  <si>
    <t>BLOCK LUGO O MARIA DE LOS ANGELES L.</t>
  </si>
  <si>
    <t>REMOZAMIENTO DE BAÑO</t>
  </si>
  <si>
    <t xml:space="preserve">JOEL DAVID BATISTA GUERRERO </t>
  </si>
  <si>
    <t xml:space="preserve">COMPRA DE 4 GOMAS VEHICULO DE LA GOBERNADORA </t>
  </si>
  <si>
    <t xml:space="preserve">COMPRA DE LAMPARAS Y ALAMBRES PARA LA GOBERNACION </t>
  </si>
  <si>
    <t xml:space="preserve">AYUDA AFECTADOS POR HURACON FIONA </t>
  </si>
  <si>
    <t xml:space="preserve">JULIO CESAR SIERRA RODRIGUEZ </t>
  </si>
  <si>
    <t xml:space="preserve">ROSA HERMINIA PRESINA </t>
  </si>
  <si>
    <t xml:space="preserve">COSIRI ARGENDI RODRIGUEZ ANDINO </t>
  </si>
  <si>
    <t xml:space="preserve">EVELIN SANCHEZ MONEGRO </t>
  </si>
  <si>
    <t xml:space="preserve">AYUDA SOCIAL A LA CRUZ ROJA </t>
  </si>
  <si>
    <t xml:space="preserve">ALBERTO DE JESUS VALDEZ </t>
  </si>
  <si>
    <t xml:space="preserve">MALENA DE LA ROSA </t>
  </si>
  <si>
    <t xml:space="preserve">APORTE ECONOMICO A FERIA CEZOPAS </t>
  </si>
  <si>
    <t xml:space="preserve">CEZOPAS </t>
  </si>
  <si>
    <t xml:space="preserve">OPERATIVO MATERIALES HURACAN FIONA </t>
  </si>
  <si>
    <t xml:space="preserve">MAESTRIA DE CEREMONIA RENDICION DE CUENTAS </t>
  </si>
  <si>
    <t>COMPRA DE SELLOS STIKER Y 200 BROCHURE</t>
  </si>
  <si>
    <t xml:space="preserve">RENTA 3 MESES DESTACAMENTO POLICIA EL GUANITO </t>
  </si>
  <si>
    <t xml:space="preserve">DONACION CASA QUEMADA HURACAN FIONA </t>
  </si>
  <si>
    <t xml:space="preserve">MARTHA BRITO GUZMAN </t>
  </si>
  <si>
    <t xml:space="preserve">COMPRA 6 EXTINTORES PARA GOBERNACION </t>
  </si>
  <si>
    <t xml:space="preserve">DANIEL TIBURCIO ORTIZ </t>
  </si>
  <si>
    <t xml:space="preserve">OPERATIVA OBRAS PUBLICAS </t>
  </si>
  <si>
    <t xml:space="preserve">PAGO DE TELEFONOS, FLOTAS E INTERNET SEPTIEMBRE </t>
  </si>
  <si>
    <t xml:space="preserve">YELLOW EQUIPMETS OMCAR SRL </t>
  </si>
  <si>
    <t xml:space="preserve">SERVICIOS INSTALACION DE LAMPARAS Y REPARACION DE PLANTA </t>
  </si>
  <si>
    <t>APORTE CENTRO COMUNAL AFECTADO HURACAN FIONA</t>
  </si>
  <si>
    <t xml:space="preserve">OSVALDO SANTANA CASTILLO </t>
  </si>
  <si>
    <t xml:space="preserve">RUBEN DARIO REYES </t>
  </si>
  <si>
    <t>SUGEY A. BELEN MANZANILLO</t>
  </si>
  <si>
    <t xml:space="preserve">RUDYS BERTO CRISPIN REYES </t>
  </si>
  <si>
    <t xml:space="preserve">PAGO POR SERVICIOS EN AREAS PROTEGIDAS </t>
  </si>
  <si>
    <t xml:space="preserve">APORTE ECONOMICO PROGRAMA DESARROLLANDO </t>
  </si>
  <si>
    <t xml:space="preserve">SERVICIOS PRESTADOS ADM. REDES </t>
  </si>
  <si>
    <t xml:space="preserve">JONATAN L. COMTRERAS HERNANDEZ </t>
  </si>
  <si>
    <t xml:space="preserve">DONACION DE ATAUDES Y SERVICIOS FUNEBRES </t>
  </si>
  <si>
    <t xml:space="preserve">PAGO 50% COMPRA DE ALIMENTOS Y DETERGENTES </t>
  </si>
  <si>
    <t xml:space="preserve">REPARACION VEHICULO MANTENIMIENTO DE AIRES ACONDICIONADOS </t>
  </si>
  <si>
    <t xml:space="preserve">COMPRA DE ALIMENTOS Y BEBIDAS ACTIVIDADES </t>
  </si>
  <si>
    <t>LIDIA CONCEPCION PEGUERO C.</t>
  </si>
  <si>
    <t xml:space="preserve">PAGO 50% COMPRA REPUESTOS PALA MECANICA DE GOBERNACION </t>
  </si>
  <si>
    <t xml:space="preserve">COMPRA DE MATERIAL GASTABLE PARA OFICINA </t>
  </si>
  <si>
    <t>SOLUCIONE EDU. &amp; COMERCIALES LITERATO</t>
  </si>
  <si>
    <t>Y&amp;M TRANSPORTE PRIVADO Y SERV. L. SRL</t>
  </si>
  <si>
    <t xml:space="preserve">KIRSI DAMARIS ABAD </t>
  </si>
  <si>
    <t xml:space="preserve">PEDRO DE LA CRUZ </t>
  </si>
  <si>
    <t xml:space="preserve">REYES JOSE HERRERA DE LEON </t>
  </si>
  <si>
    <t xml:space="preserve">ARGELI JHONATTAN ROSA </t>
  </si>
  <si>
    <t xml:space="preserve">RAFAELA CARRASCO BATISTA </t>
  </si>
  <si>
    <t xml:space="preserve">XIOMARA A. MONEGRO PAEZ </t>
  </si>
  <si>
    <t xml:space="preserve">FIOR DALIZ DE LEON </t>
  </si>
  <si>
    <t xml:space="preserve">MEREGILDA MORLA </t>
  </si>
  <si>
    <t xml:space="preserve">MARIA SALOME GERMAN </t>
  </si>
  <si>
    <t xml:space="preserve">NICOLAS LUCIANO SANCHEZ </t>
  </si>
  <si>
    <t xml:space="preserve">MARGARITA PEREZ YAN </t>
  </si>
  <si>
    <t xml:space="preserve">AYUDA SOCIAL PARA GATOS MEDICOS </t>
  </si>
  <si>
    <t xml:space="preserve">CLETO SANCHEZ ORTIZ </t>
  </si>
  <si>
    <t xml:space="preserve">ANDREA PRESINAL </t>
  </si>
  <si>
    <t xml:space="preserve">AYUDA ECONOMICA MUJERE DE LA COMUNIDAD CAÑERA </t>
  </si>
  <si>
    <t xml:space="preserve">CELESTE GARRIDO AMPARO </t>
  </si>
  <si>
    <t xml:space="preserve">REPOSICION VIATICOS CHOFER Y SEGURIDAD </t>
  </si>
  <si>
    <t xml:space="preserve">REPOSICION VIATICOS ASISTENTE Y FOTOGRAFO </t>
  </si>
  <si>
    <t xml:space="preserve">REPOSICION VIATICOS MENSAJERO </t>
  </si>
  <si>
    <t xml:space="preserve">REPOSICION VIATICOS GOBERNADORA </t>
  </si>
  <si>
    <t>PAGO IMPUESTO IR-17 MAYO</t>
  </si>
  <si>
    <t>PAGO IMPUESTO IR-17 JUNIO</t>
  </si>
  <si>
    <t xml:space="preserve">REYITO NOUEL DE LOS SANTOS </t>
  </si>
  <si>
    <t xml:space="preserve">OPERATIVO OBRAS PUBLICAS HURACAN FIONA </t>
  </si>
  <si>
    <t xml:space="preserve">CARLOS ALBERTO RAMIREZ LEYBA </t>
  </si>
  <si>
    <t xml:space="preserve">ALQUIMEDES ORTIZ DE LA CRUZ </t>
  </si>
  <si>
    <t xml:space="preserve">AYUDA SOCIAL PARA VIAJE A DEPORTISTA </t>
  </si>
  <si>
    <t xml:space="preserve">REPOSICION DE CAJA CHICA SOCIAL </t>
  </si>
  <si>
    <t>APORTE ECONOMICO PARA ACTIVIDAD DEPRTIVA</t>
  </si>
  <si>
    <t xml:space="preserve">ANATALIO MENDOZA </t>
  </si>
  <si>
    <t xml:space="preserve">JUAN RAMON VALDEZ DE JESUS </t>
  </si>
  <si>
    <t xml:space="preserve">COMPRA DE BONBA PARA AIRE ACONDICIONADO </t>
  </si>
  <si>
    <t xml:space="preserve">FROILAN VILLANUEVA RODRIGUEZ </t>
  </si>
  <si>
    <t xml:space="preserve">MILAGRO SANTANA EUSEBIO </t>
  </si>
  <si>
    <t xml:space="preserve">OPERATIVO OBRAS PUBLICAS HURACAN FIONA YAMASA  </t>
  </si>
  <si>
    <t xml:space="preserve">OPERATIVO OBRAS PUBLICAS HURACAN FIONA PERALVILLO </t>
  </si>
  <si>
    <t>OPERATIVO OBRAS PUBLICAS HURACAN FIONA SABANA . DE B.</t>
  </si>
  <si>
    <t xml:space="preserve">OPERATIVO OBRAS PUBLICAS HURACAN FIONA BAYAGUANA </t>
  </si>
  <si>
    <t xml:space="preserve">AYUDA SOCIALPARA GASTO MEDICOS </t>
  </si>
  <si>
    <t xml:space="preserve">LOIDA MARIA AQUINO CORNIELE </t>
  </si>
  <si>
    <t>PAGO 50% SUPERVICION REMOZAMIENTO DEL EDIFICIO</t>
  </si>
  <si>
    <t xml:space="preserve">MANUEL E. RODRIGUEZ MARIÑEZ </t>
  </si>
  <si>
    <t xml:space="preserve">DONACION DE MATERIALES AFECTADOS POR HURACAN FIONA </t>
  </si>
  <si>
    <t>BLOCK LUGO O MARIA DE LOS ANGELES LUGO</t>
  </si>
  <si>
    <t xml:space="preserve">MARIA R. MERA DE LOS SANTOS </t>
  </si>
  <si>
    <t xml:space="preserve">MADERA DONADA POR MEDIO AMBIENTE AFECTADOS POR HURACAN FIONA </t>
  </si>
  <si>
    <t xml:space="preserve">RAYMUNDO A. TAVERAS ORTIZ </t>
  </si>
  <si>
    <t xml:space="preserve">OPERATIVO OBRAS PUBLICAS ARREGLO CAMINOS </t>
  </si>
  <si>
    <t xml:space="preserve">INTERIOR Y POLICIA </t>
  </si>
  <si>
    <t xml:space="preserve">AYUDA SOCIAL PARA ACTIVIDAD DEPORTIVA </t>
  </si>
  <si>
    <t xml:space="preserve">MAXIMO E. MERCEDES MEJIA </t>
  </si>
  <si>
    <t>APORTE TRANSPORTE A BATEYES DEL CENSO</t>
  </si>
  <si>
    <t xml:space="preserve">BRAUDILIO VELGAL </t>
  </si>
  <si>
    <t xml:space="preserve">APORTE ECONOMICO SEGURIDA HOSPITAL DE GONSALO </t>
  </si>
  <si>
    <t xml:space="preserve">APORTE ECONOMICO MATERIALES DE CONSTRUCCION </t>
  </si>
  <si>
    <t xml:space="preserve">BRIGIDA OLIVO JAVIER </t>
  </si>
  <si>
    <t xml:space="preserve">APORTE FERIA DEL LIBRO SAN RAFAEL YUMA </t>
  </si>
  <si>
    <t xml:space="preserve">HECTOR R. ZANBRANO SANTANA </t>
  </si>
  <si>
    <t xml:space="preserve">PAGO POR MONTAR GOMAS PALA MECANICA DE LA GOBERNACION </t>
  </si>
  <si>
    <t xml:space="preserve">JULIO C. MARTINEZ DE LA CRUZ </t>
  </si>
  <si>
    <t xml:space="preserve">SERVICIOS TECNICOS Y MATERIALES GASTABLES </t>
  </si>
  <si>
    <t>SERVICIOS DE INTERNET PARA CENSO 2022</t>
  </si>
  <si>
    <t xml:space="preserve">ALBERTO J. HERNANDES CRUZ </t>
  </si>
  <si>
    <t xml:space="preserve">APORTE ECONOMICO CURSO DE TAPICERIA </t>
  </si>
  <si>
    <t xml:space="preserve">NOEMI LEOCADIO DE LEON </t>
  </si>
  <si>
    <t xml:space="preserve">CUBICACION # 3 REMOZAMIENTO DEL EDIFICIO </t>
  </si>
  <si>
    <t xml:space="preserve">YAZMIN JUAN BENITEZ </t>
  </si>
  <si>
    <t xml:space="preserve"> SUPERVICION REMOZAMIENTO DEL EDIFICIO </t>
  </si>
  <si>
    <t>PAGO DE IMPUESTO IR-17 JULIO</t>
  </si>
  <si>
    <t>PAGO DE IMPUESTO IR-17 AGOSTO</t>
  </si>
  <si>
    <t xml:space="preserve">EXPO FERIA MONTE PLATA CONSUME LO NUESTRO </t>
  </si>
  <si>
    <t xml:space="preserve">GUILLERMINA A. REYES MORENO </t>
  </si>
  <si>
    <t xml:space="preserve">CLARIBEL CASTILLO MEJIA </t>
  </si>
  <si>
    <t xml:space="preserve">COMPRA TRANSFER DE PLANTA ELECTRICA GOBERNACION </t>
  </si>
  <si>
    <t xml:space="preserve">PAGO ELECTRICIDAD SEPTIEMBRE Y OCTUBRE </t>
  </si>
  <si>
    <t xml:space="preserve"> MATERIALES CONSTRUCCION HURACN FIONA </t>
  </si>
  <si>
    <t xml:space="preserve">             CHEQUES EMITIDOS EN OPERATIVO ENTREGA DE MATERIALES A AFECTADOS POR EL HURACAN FIONA </t>
  </si>
  <si>
    <r>
      <t xml:space="preserve">                                                               </t>
    </r>
    <r>
      <rPr>
        <sz val="11"/>
        <color rgb="FFFF0000"/>
        <rFont val="Calibri"/>
        <family val="2"/>
        <scheme val="minor"/>
      </rPr>
      <t xml:space="preserve"> INTERIOR Y POLICIA </t>
    </r>
  </si>
  <si>
    <t xml:space="preserve">                                              Gobernación Provincial de Monte Plata</t>
  </si>
  <si>
    <t xml:space="preserve">LUPINA SANTANA </t>
  </si>
  <si>
    <t xml:space="preserve">AYUDA ECONOMICA PARA COMPRA DE COMPUTADORA </t>
  </si>
  <si>
    <t xml:space="preserve">FAUSTO M. SUAREZ VALDEZ </t>
  </si>
  <si>
    <t xml:space="preserve">APORTE ECONOMICO ACTIVIDAD ESCOLAR </t>
  </si>
  <si>
    <t xml:space="preserve">ANTONIO PIERRET OSANLEO </t>
  </si>
  <si>
    <t xml:space="preserve">APORTE POR SERVICIOS EN AREAS PROTEGIDAS </t>
  </si>
  <si>
    <t xml:space="preserve">JOSE M. REYES CAMPAÑA </t>
  </si>
  <si>
    <t xml:space="preserve">YULISA ISABER SALAS MERCEDES </t>
  </si>
  <si>
    <t xml:space="preserve">CENSO 2024 </t>
  </si>
  <si>
    <t xml:space="preserve">ADORNOS NAVIDEÑOS PARA GOBERNACION </t>
  </si>
  <si>
    <t xml:space="preserve">INSTALACION DE TRANSFER PLANTA ELECTRICA </t>
  </si>
  <si>
    <t>APORTE ECONOMICO ACTIVIDAD DEPORTIVA</t>
  </si>
  <si>
    <t xml:space="preserve">JUAN J. DE JESUS DE LA ROSA </t>
  </si>
  <si>
    <t xml:space="preserve">ROSA I. JAVIER PERALTA </t>
  </si>
  <si>
    <t xml:space="preserve">AYUDA SOCIAL PARA MATERIALES DE CONSTRUCCION </t>
  </si>
  <si>
    <t xml:space="preserve">JOSE DE LEON  DE LA ROSA </t>
  </si>
  <si>
    <t xml:space="preserve">DAURIS SEVERINO </t>
  </si>
  <si>
    <t xml:space="preserve">DELVI A. SANTOS RODRIGUEZ </t>
  </si>
  <si>
    <t>VALENTIN JAVIER SANTANA</t>
  </si>
  <si>
    <t xml:space="preserve">ARREGLO DE MOTOR VEHICULO DE LA GOBERNACION </t>
  </si>
  <si>
    <t xml:space="preserve">REPOSICION DE CAJA CHICA  </t>
  </si>
  <si>
    <t xml:space="preserve">ADON D. VARGAS CONCEPCION </t>
  </si>
  <si>
    <t xml:space="preserve">APORTE ECONOMICO GRADUACION DE ESTUANTES </t>
  </si>
  <si>
    <t xml:space="preserve">JOSE R. CUELLO MORENO </t>
  </si>
  <si>
    <t xml:space="preserve">MANTENIMIENTO DE VEHICULO GOBERNADORA </t>
  </si>
  <si>
    <t xml:space="preserve">PAGO COMPLETIVO TANSPORTE CENSO MONTE PLATA </t>
  </si>
  <si>
    <t xml:space="preserve">COMPRA DE LANPARAS FERIA MONTE PLATA </t>
  </si>
  <si>
    <t>Y&amp;M TRASPORTE PRIVADO Y SERVICIOS SRL</t>
  </si>
  <si>
    <t>CONTRATACION DE ORQUEZTA PAR EXPO MONTE PLATA</t>
  </si>
  <si>
    <t>RAFAEL ANTONIO GIL TAVAREZ</t>
  </si>
  <si>
    <t xml:space="preserve">LANZAMIENTO DE ALMUERZO Y BONO NAVIDEÑO </t>
  </si>
  <si>
    <t xml:space="preserve">CARPINTERO EN CASA DE SEÑORA CON CANCER </t>
  </si>
  <si>
    <t xml:space="preserve">LUIS PUELLO </t>
  </si>
  <si>
    <t xml:space="preserve">APORTE PARA ACTIVIDAD CULTURAL </t>
  </si>
  <si>
    <t xml:space="preserve">MIGUEL A. NATERA FRIAS </t>
  </si>
  <si>
    <t xml:space="preserve">REGALIA PASCUAL SECRETARIA </t>
  </si>
  <si>
    <t xml:space="preserve">REGALIA PASCUAL CONTADOR </t>
  </si>
  <si>
    <t xml:space="preserve">REGALIA PASCUAL CHOFER </t>
  </si>
  <si>
    <t xml:space="preserve">REGALIA PASCUAL AUXILIAR </t>
  </si>
  <si>
    <t xml:space="preserve">REGALIA PASCUAL FOTOGRAFO </t>
  </si>
  <si>
    <t xml:space="preserve">REGALIA PASCUAL SEGURIDAD </t>
  </si>
  <si>
    <t xml:space="preserve">REGALIA PASCUAL ADM. DE REDES SOCIALES </t>
  </si>
  <si>
    <t xml:space="preserve">REGALIA PASCUAL INFORMACION </t>
  </si>
  <si>
    <t xml:space="preserve">REGALIA PASCUAL RELACIONADOR PUBLICO </t>
  </si>
  <si>
    <t xml:space="preserve">REGALIA PASCUAL RECEPCIANISTA </t>
  </si>
  <si>
    <t xml:space="preserve">REGALIA PASCUAL PROTOCOLO </t>
  </si>
  <si>
    <t xml:space="preserve">REGALIA PASCUAL CONSERJE </t>
  </si>
  <si>
    <t xml:space="preserve">NARCISA MARIA VEGAZO CORDONES </t>
  </si>
  <si>
    <t xml:space="preserve">REGALIA PASCUAL JARDINERO </t>
  </si>
  <si>
    <t>MINISTERIO DE OBRAS PUBLICAS</t>
  </si>
  <si>
    <t xml:space="preserve">BANNERS EN FERIA EXPO MONTE PLATA </t>
  </si>
  <si>
    <t xml:space="preserve">APORTE ECONOMICO ACTIVIDAD CULTURAL YAMASA </t>
  </si>
  <si>
    <t xml:space="preserve">JUAN CARLOS DE LA CRUZ TAVERAS </t>
  </si>
  <si>
    <t xml:space="preserve">APORTE ECONOMICO PARA PERIODISTAS </t>
  </si>
  <si>
    <t xml:space="preserve">FAUSTO HUNGRIA MORENO GUERRERO </t>
  </si>
  <si>
    <t xml:space="preserve">PICADERAS RENTA DE CARPAS, SILLAS Y MESAS </t>
  </si>
  <si>
    <t xml:space="preserve">COMBUSTIBLE OPERATIVO OBRAS PUBLICAS </t>
  </si>
  <si>
    <t>EXPO FERIA MONTE PLATA 2022</t>
  </si>
  <si>
    <t>CONTRATACION DE ORQUEZTA EXPO MONTE PLATA</t>
  </si>
  <si>
    <t xml:space="preserve">ALMUERZOS EN ACTIVIDADES DE LA GOBERNACION </t>
  </si>
  <si>
    <t>ESTACION DE  SERVICIOS MONTE PLATA, SRL.</t>
  </si>
  <si>
    <t xml:space="preserve">ORQUESTA LANZAMIENTO BONOS NAVIDEÑOS </t>
  </si>
  <si>
    <t xml:space="preserve">ALEXANDER I. VASQUEZ AQUINO </t>
  </si>
  <si>
    <t xml:space="preserve">ALIMENTOS, DETERGENTES Y UTENCILIOS </t>
  </si>
  <si>
    <t>REPOSICION DE VIATICOS MENSAJERO</t>
  </si>
  <si>
    <t xml:space="preserve">REPOSICION DE VIATICOS CHOFER, SEGURIDAD Y MENSAJERO </t>
  </si>
  <si>
    <t xml:space="preserve">RENTA MANTLES, MESAS Y SILLAS BONO NAVIDEÑO </t>
  </si>
  <si>
    <t xml:space="preserve">FERIA EXPO MONTE PLATA RENTA DE TARIMA </t>
  </si>
  <si>
    <t xml:space="preserve">OPERATIVO OBRAS PUBLICAS RENTA DE PALA </t>
  </si>
  <si>
    <t xml:space="preserve">DANY NUÑEZ RODRIGUEZ </t>
  </si>
  <si>
    <t xml:space="preserve">ALMUERZOS ENTREGA DE CAMION BOMBEROS BAYAGUANA </t>
  </si>
  <si>
    <t xml:space="preserve">PROYECTO ECOLOGICO EL PEZ DE BAYAGUANA </t>
  </si>
  <si>
    <t xml:space="preserve">DONACION DE CANASTAS A EMBARAZADAS </t>
  </si>
  <si>
    <t xml:space="preserve">APORTE ECONOMICO PARA ACTIVIDAD DEPORTIVA </t>
  </si>
  <si>
    <t xml:space="preserve">CESAR E. CORONADO CUETO </t>
  </si>
  <si>
    <t>REGALIA PASCUAL 2022</t>
  </si>
  <si>
    <t xml:space="preserve">SUBVENCION INTERIOR Y POLICIA </t>
  </si>
  <si>
    <t>PAGO POR RENTA DE LOCAL YAMASA</t>
  </si>
  <si>
    <t xml:space="preserve">PEDRO MARTINEZ HERNANDEZ </t>
  </si>
  <si>
    <t xml:space="preserve">RENTA DE VEHICULO EXPO FERIA Y MENSAJERIA </t>
  </si>
  <si>
    <t xml:space="preserve">SERVICIOS ANIMACION EXPO FERIA MONTE PLATA </t>
  </si>
  <si>
    <t xml:space="preserve">ROMAN W. CARRERA REYNOSO </t>
  </si>
  <si>
    <t xml:space="preserve">TRANSPORTE EN FERIA EXPO MONTE PLATA </t>
  </si>
  <si>
    <t xml:space="preserve">BRAUDILIO VAELGAL </t>
  </si>
  <si>
    <t xml:space="preserve">PERSONAL DE LIMPIEZA EXPO FERIA MONTE PLATA </t>
  </si>
  <si>
    <t xml:space="preserve">MONTAJE STAND DE GOBERNACION EXPO FERIA MONTE PLATA </t>
  </si>
  <si>
    <t xml:space="preserve">ORQUESTA INFANTIL EXPO FERIA MONTE PLATA </t>
  </si>
  <si>
    <t xml:space="preserve">COMPRA DE PIZZA A ESTUDIANTES EXPO FERIA MONTE PLATA </t>
  </si>
  <si>
    <t xml:space="preserve">ARILEYDA VALENZUELA </t>
  </si>
  <si>
    <t xml:space="preserve">PRESENTACION ARTISTICA LOCALES EXPO MONTE PLATA </t>
  </si>
  <si>
    <t xml:space="preserve">SERVICIOS ORGANIZADORA EXPO MONTE PLATA </t>
  </si>
  <si>
    <t>GUILLERMINA A. REYES MORENO</t>
  </si>
  <si>
    <t xml:space="preserve">PUBLICIDAD Y ANIMACION EXPO MONTE PLATA </t>
  </si>
  <si>
    <t xml:space="preserve">MESTRIA DE CEREMONIAS EXPO FERIA MONTE PLATA </t>
  </si>
  <si>
    <t xml:space="preserve">JOELVI S. MINAYA PEREZ </t>
  </si>
  <si>
    <t xml:space="preserve">ALQUILER DE LUCES EN EXPO FERIA MONTE PLATA </t>
  </si>
  <si>
    <t xml:space="preserve">COMPRA DE EQUIPOS LOCAL YAMASA </t>
  </si>
  <si>
    <t>REYNALDO A. GURRERO BAEZ</t>
  </si>
  <si>
    <t xml:space="preserve">TRANSPORTE DE MATERIALES OBRAS PUBLICAS </t>
  </si>
  <si>
    <t xml:space="preserve">APORTE ECONOMICO CASA SEÑORA CON CANCER </t>
  </si>
  <si>
    <t xml:space="preserve">VICTORIA SANTOS H. DE LAURENCIO </t>
  </si>
  <si>
    <t xml:space="preserve">JACOBO DE LOS SANTO DE JESUS </t>
  </si>
  <si>
    <t xml:space="preserve">SOLUCIONES EDU.&amp;COMERCIALES LITERATO </t>
  </si>
  <si>
    <t xml:space="preserve">EDWIN E. TRINIDAD DE LA CRUZ </t>
  </si>
  <si>
    <t xml:space="preserve">ACTIVIDAD DE ALMUERZO NAVIDEÑO </t>
  </si>
  <si>
    <t xml:space="preserve">SERVICIOS PRESTADOS REGALIA PASCUAL </t>
  </si>
  <si>
    <t xml:space="preserve">LUIS CONTRERAS MENDOZA </t>
  </si>
  <si>
    <t xml:space="preserve">TRASPORTE ORQUESTA FUERZA AEREA FERIA EXPO MONTE PLATA </t>
  </si>
  <si>
    <t xml:space="preserve">PAGO PERIFONEO ACTIVIDAD VIVIR SIN VIOLENCIA </t>
  </si>
  <si>
    <t xml:space="preserve">PAGO POR PUBLICIDAD PROGRAMA DESARROLLANDO </t>
  </si>
  <si>
    <t xml:space="preserve">SERVICIOS SEGURIDA POLICLINICA GONZALO </t>
  </si>
  <si>
    <t xml:space="preserve">ONOFRE A. DE LA GUARDA  ASTACIO </t>
  </si>
  <si>
    <t xml:space="preserve">FRANCISCO A. LIRIANO ENCARNACION </t>
  </si>
  <si>
    <t xml:space="preserve">WILLIAN MARINO LUNA ADAMES </t>
  </si>
  <si>
    <t xml:space="preserve">GERMAN AQUINO ROBLES </t>
  </si>
  <si>
    <t>ARREGLO DE VEHICULO DE LA GOBERNACION</t>
  </si>
  <si>
    <t xml:space="preserve">COMPRA DE MATERIALES DE CONSTRUCCION </t>
  </si>
  <si>
    <t xml:space="preserve">COMPRA DE BOCINA PARA LA GOBERNACION </t>
  </si>
  <si>
    <t xml:space="preserve">COMPRA DE CORONA FLORES BATALLA RIO BERMEJO </t>
  </si>
  <si>
    <t xml:space="preserve">FLORISTERIA JARDIN LEAL, SRL. </t>
  </si>
  <si>
    <t xml:space="preserve">SERVICIOS PRESTADOS EN AREAS PROTEGIDAS </t>
  </si>
  <si>
    <t xml:space="preserve">PAGO ALMUERZOS ACTIVIDAD CON PERIODISTAS </t>
  </si>
  <si>
    <t xml:space="preserve">RAVELY R. ABREU PEREZ </t>
  </si>
  <si>
    <t>SERVICIOS PRESTDOS ADM. DE REDES</t>
  </si>
  <si>
    <t>SERVICIOS PRESTADOS JARDINERO</t>
  </si>
  <si>
    <t xml:space="preserve">ACTIVIDAD NAVIDAD EMPLEADOS GOBERNACION </t>
  </si>
  <si>
    <t xml:space="preserve">RAFAEL SOSA MARTE </t>
  </si>
  <si>
    <t xml:space="preserve">NERYS FRIAS DE ESPINAL </t>
  </si>
  <si>
    <t xml:space="preserve">PAGO MATERIAL OPERATIVO OBRAS PUBLICAS </t>
  </si>
  <si>
    <t xml:space="preserve">RAFAEL MEJIA MEJIA </t>
  </si>
  <si>
    <t xml:space="preserve">OPERATIVO DE ALMUERZOS NAVIDEÑOS </t>
  </si>
  <si>
    <t xml:space="preserve">IMPUESTO IR-17 SEPTIEMBRE </t>
  </si>
  <si>
    <t xml:space="preserve">IMPUESTO IR-17 OCTUBRE </t>
  </si>
  <si>
    <t xml:space="preserve">TRANSPORTE DE RACIONES </t>
  </si>
  <si>
    <t xml:space="preserve">OPERATIVO DE NAVIDAD DEFENSA CIVIL </t>
  </si>
  <si>
    <t xml:space="preserve">COMPRA DE BATERIA VEHICULO DE GOBERNACION </t>
  </si>
  <si>
    <t xml:space="preserve">FRANCISCO A.MORENO MERCEDES </t>
  </si>
  <si>
    <t xml:space="preserve">SERVICIOS MANTENIMIENTO DE AREAS VERDES </t>
  </si>
  <si>
    <t xml:space="preserve">LUCITANIA M. SANTANA CASTILLO </t>
  </si>
  <si>
    <t xml:space="preserve">ALQUILER SONIDO ACTIVIDAD DIA DE LOS TOROS </t>
  </si>
  <si>
    <t xml:space="preserve">PAGO DE TELEFONOS FLOTAS E INTERNET </t>
  </si>
  <si>
    <t xml:space="preserve">BLOCK LUGO O MARIA DE LOS ANGELES </t>
  </si>
  <si>
    <t xml:space="preserve">RENTA DE MESAS, SILLAS Y MANTELES </t>
  </si>
  <si>
    <t xml:space="preserve">RENTA DE MESAS, SILLAS Y MANTELES ALMUERZO NAVIDEÑOS </t>
  </si>
  <si>
    <t xml:space="preserve">PEDRO ANTONIO BEATO RAMOS </t>
  </si>
  <si>
    <t xml:space="preserve">NOMINA CASITAS TONY PEÑA GUABA </t>
  </si>
  <si>
    <t xml:space="preserve">JUAN SENCION SOSA AQUINO </t>
  </si>
  <si>
    <t xml:space="preserve">DAURIN RAMON PLACENCIO </t>
  </si>
  <si>
    <t xml:space="preserve">RAUL ANDUJAR ORTIZ </t>
  </si>
  <si>
    <t xml:space="preserve">FRANCIS MARTES AQUINO </t>
  </si>
  <si>
    <t xml:space="preserve">EDUARD FELIZ FELIZ </t>
  </si>
  <si>
    <t xml:space="preserve">DANIEL MEDINA MUÑOZ </t>
  </si>
  <si>
    <t xml:space="preserve">YSAEL  MICHEL MENDEZ </t>
  </si>
  <si>
    <t xml:space="preserve">FERIA EXPO MONTE PLATA CONSUME LO NUESTRO 2022 </t>
  </si>
  <si>
    <t xml:space="preserve">TRANSPORTE DE PERSONAL ALMUERZOS NAVIDEÑOS </t>
  </si>
  <si>
    <t xml:space="preserve">PAGO INVITACIONE, BANNERS Y VALLAS </t>
  </si>
  <si>
    <t xml:space="preserve">MONTAJE ESTABLOS GANADO FERIA EXPO MONTE PLATA </t>
  </si>
  <si>
    <t xml:space="preserve">GUMERCINDO MARTE MOTA </t>
  </si>
  <si>
    <t xml:space="preserve">PAGO OBREROS ESTABLO FERIA EXPO MONTE PLATA </t>
  </si>
  <si>
    <t xml:space="preserve">RAFAEL A. SANTANA TORRES </t>
  </si>
  <si>
    <t xml:space="preserve">DONACION DE COMBUSTIBLE MAMA TINGO YAMASA </t>
  </si>
  <si>
    <t xml:space="preserve">MAXVIRGIN PETROLEUM GROUP SRL. </t>
  </si>
  <si>
    <t xml:space="preserve">PAGO DE TRANSPORTE DE MATERIALES </t>
  </si>
  <si>
    <t xml:space="preserve">YANIRIS MERCEDES JAVIER </t>
  </si>
  <si>
    <t xml:space="preserve">APORTE ECONOMICO PRESENTACION ARTISTICA </t>
  </si>
  <si>
    <t>AGROINDUSTRIAL OFRAHEN SRL.</t>
  </si>
  <si>
    <t xml:space="preserve">RENTA LOCAL BAYAGUANA 26 MESES A 3,000.00 PESOS </t>
  </si>
  <si>
    <t>CARMEN ALMANZAR JAVIER</t>
  </si>
  <si>
    <t xml:space="preserve">FRANCISCO A. ALMONTE GUZMAN </t>
  </si>
  <si>
    <t xml:space="preserve">COMPRA DE JUGUETES DIA DE REYES </t>
  </si>
  <si>
    <t xml:space="preserve">TRANSPORTE DESDE BAYAGUANA FERIA EXPA MONTE PLATA </t>
  </si>
  <si>
    <t xml:space="preserve">PRESENTACIONES ARTISTICA EXPO FERIA MONTE PLATA </t>
  </si>
  <si>
    <t>BLOCK LUGO</t>
  </si>
  <si>
    <t xml:space="preserve">COMPRA DE COMBUSTIBLE ARREGLO CAMINOS </t>
  </si>
  <si>
    <t>LIMPIEZA DE ZANJA LA TORMENTA BAYAGUANA</t>
  </si>
  <si>
    <t xml:space="preserve">RAMONA SEVERINO JIMENEZ </t>
  </si>
  <si>
    <t xml:space="preserve">RAFAEL SANCHEZ LACEN </t>
  </si>
  <si>
    <t xml:space="preserve">MONTAJE VENTANA DEPOSITO Y PINTURA LOCAL DE BAYAGUANA </t>
  </si>
  <si>
    <t xml:space="preserve">AHIVERSON SOSA SANCHEZ </t>
  </si>
  <si>
    <t xml:space="preserve">REPOSICION DE VIATICOS CHOFER Y SEGURIDAD GAOBERNADORA </t>
  </si>
  <si>
    <t xml:space="preserve">DEPOSITOS DE DICIEMBRE 2022 </t>
  </si>
  <si>
    <t xml:space="preserve">CONSTRUCCION DE CASITA EN CARABELA </t>
  </si>
  <si>
    <t xml:space="preserve">COMPRA DE ENSERES PARA LA GOBERNACION </t>
  </si>
  <si>
    <t xml:space="preserve">CONSTRUCCION DE PUERTAS PARA ALMACEN </t>
  </si>
  <si>
    <t xml:space="preserve">JUAN C. LAFONTAINE MEDINA </t>
  </si>
  <si>
    <t xml:space="preserve">APORTE ECONOMICO EVENTO CULTURAL </t>
  </si>
  <si>
    <t xml:space="preserve">YORDANI M. BENITEZ MORLA </t>
  </si>
  <si>
    <t xml:space="preserve">APORTE ECONOMICO EVENTO JUVENTUD </t>
  </si>
  <si>
    <t xml:space="preserve">ALEXANDER LEYBA MORENO </t>
  </si>
  <si>
    <t xml:space="preserve">COMPRA DE MATERIALES ARREGLO DE CAMINOS </t>
  </si>
  <si>
    <t xml:space="preserve">RAFAEL MEJI MEJIA </t>
  </si>
  <si>
    <t xml:space="preserve">CARPINTERO CASITA EL CACIQUE COMPLETIVO </t>
  </si>
  <si>
    <t xml:space="preserve">RENTA LOCAR DE LA GOBERNACION YAMASA </t>
  </si>
  <si>
    <t xml:space="preserve">DONACION DE MADERA CASITA EN GONZALO </t>
  </si>
  <si>
    <t xml:space="preserve">REPOSICION DE VIATICOS Y COMBUSTIBLE GOBERNADORA </t>
  </si>
  <si>
    <t xml:space="preserve">ALMUERZO INAGURACION DEL EDIFICIO </t>
  </si>
  <si>
    <t>COMPRA DE COMBUSTIBLE ENERO 2023</t>
  </si>
  <si>
    <t xml:space="preserve">ESTACION DE COMBUSTIBLE MONTE PLATA </t>
  </si>
  <si>
    <t xml:space="preserve">LENIN A. GONZALEZ ORTIZ </t>
  </si>
  <si>
    <t xml:space="preserve">CORONA FLORES PARA EL DIA DE DUARTE </t>
  </si>
  <si>
    <t>FLORISTERIA JARDIN REAL, SRL.</t>
  </si>
  <si>
    <t xml:space="preserve">AYUDAS SOCIAL GASTOS FUNEBRES </t>
  </si>
  <si>
    <t xml:space="preserve">APORTE ECONOMICO ACTIVIDAD CULTURAL SABANA </t>
  </si>
  <si>
    <t>NOMINA TRANSPORTE CENSO 2022</t>
  </si>
  <si>
    <t xml:space="preserve">PRENSA INAGURACION DE REMOZAMIENTO DEL EDIFICIO </t>
  </si>
  <si>
    <t xml:space="preserve">ROSSY I. BERROA LUGO </t>
  </si>
  <si>
    <t xml:space="preserve">SERVICIOS PRESTADOS SECRETARIA   </t>
  </si>
  <si>
    <t xml:space="preserve">SERVICIOS PRESTADOS  SEGURIDAD </t>
  </si>
  <si>
    <t xml:space="preserve">SERVICIOS EN AREAS PROTEGIDAS MEDIO AMBIENTE </t>
  </si>
  <si>
    <t xml:space="preserve">COMPRA DE LAMPARAS FERIA MONTE PLATA </t>
  </si>
  <si>
    <t>CONTRATACION DE ORQUESTA EXPO MONTE PLATA</t>
  </si>
  <si>
    <t xml:space="preserve">APORTE ECONOMICO GASTOS UNIVERSITARIOS </t>
  </si>
  <si>
    <t xml:space="preserve">RAYNERIS A. CASTRO BRITO </t>
  </si>
  <si>
    <t xml:space="preserve">ANA MERCEDES TORRES </t>
  </si>
  <si>
    <t xml:space="preserve">JESUS AVELINO </t>
  </si>
  <si>
    <t xml:space="preserve">AYUDA SOCIAL ARREGLO DE VIVIENDAS </t>
  </si>
  <si>
    <t xml:space="preserve">DELFINA VALDEZ ORTIZ </t>
  </si>
  <si>
    <t xml:space="preserve">ENGRACIA A. MERCEDES DE CESPEDES </t>
  </si>
  <si>
    <t>AYUA ARREGLO DE IGLESIA MAMA TINGO</t>
  </si>
  <si>
    <t xml:space="preserve">MATEO MANZUETA PAYANO </t>
  </si>
  <si>
    <t>YENDRI N. TAVAREZ ROBLES</t>
  </si>
  <si>
    <t xml:space="preserve">RICARDO PIMENTEL SANTANA </t>
  </si>
  <si>
    <t xml:space="preserve">APORTE ECONOMICO CONCURSO DE BELLEZA </t>
  </si>
  <si>
    <t xml:space="preserve">CARLA E. DURAN HERNANDEZ </t>
  </si>
  <si>
    <t>APORTE ECONOMICO COMPRA TUBOS LOS BOTADO</t>
  </si>
  <si>
    <t xml:space="preserve">PAVITA SANTOS DE LEON </t>
  </si>
  <si>
    <t xml:space="preserve">SERVICIOS PRESTADOS SECRETARIA YAMASA </t>
  </si>
  <si>
    <t>ADALGISA HERNANDEZ HIDALGO</t>
  </si>
  <si>
    <t xml:space="preserve">APORTE ECONOMICO RARA COMPRA DE PUERTAS </t>
  </si>
  <si>
    <t xml:space="preserve">LEONCIO GIL CARDENAS </t>
  </si>
  <si>
    <t xml:space="preserve">THOBARICH DE LA MOTA </t>
  </si>
  <si>
    <t xml:space="preserve">KEYLIN MICHAELLE GARCIA </t>
  </si>
  <si>
    <t xml:space="preserve">PAGO RENTA LOCAL D AGAMPTA </t>
  </si>
  <si>
    <t xml:space="preserve">COOP-AGAMPTA </t>
  </si>
  <si>
    <t xml:space="preserve">PAGO TELEFONOS, FLOTAS E INTERNET </t>
  </si>
  <si>
    <t>PAGO DE IMPUESTO  IR-17 NOVIEMBRE 2022</t>
  </si>
  <si>
    <t>PAGO DE IMPUESTO  IR-17 DICIEMBRE 2022</t>
  </si>
  <si>
    <t xml:space="preserve"> GUILLERMINA A. REYES MORENO</t>
  </si>
  <si>
    <t xml:space="preserve">REPARACION CRISTAL EN EDIFICIO GOBERNACION </t>
  </si>
  <si>
    <t xml:space="preserve">JUAN A. ADON VALGAS </t>
  </si>
  <si>
    <t xml:space="preserve">APORTE ECONOMICO BOMBEROS DON JUAN </t>
  </si>
  <si>
    <t xml:space="preserve">AQUILES LLUBERES FLORES </t>
  </si>
  <si>
    <t xml:space="preserve">PAGO 50% ALMUERZOS EN ACTIVIDADES DE GOBERNACION </t>
  </si>
  <si>
    <t xml:space="preserve">COMPRA MATERIALES GOBERNACION YAMASA </t>
  </si>
  <si>
    <t>APORTE ECONOMICO ARREGLO ESCUELA MAMA TINGO</t>
  </si>
  <si>
    <t xml:space="preserve">MARTINA MUÑOZ FIGUEROA </t>
  </si>
  <si>
    <t xml:space="preserve">PAGO TOTAL ARREGLO DE CRISTAL DE LA ENTRADA DE GOBERNACION </t>
  </si>
  <si>
    <t xml:space="preserve">ELVIN R. REYNOSO BELLO </t>
  </si>
  <si>
    <t xml:space="preserve">YELANDRA SOCORRO CESPEDES </t>
  </si>
  <si>
    <t xml:space="preserve">                                                            OPERATIVO OBRAS PUBLICAS </t>
  </si>
  <si>
    <t xml:space="preserve">                                                Gobernación Provincial de Monte Plata</t>
  </si>
  <si>
    <t xml:space="preserve">MANTENIMIENTO CAMIONETA DE LA GOBERNACION </t>
  </si>
  <si>
    <t xml:space="preserve">LIBRAMIENTO MINISTERIO DE LA JUVENTUD </t>
  </si>
  <si>
    <t xml:space="preserve">FRANIS R. VALERIO ROSARIO </t>
  </si>
  <si>
    <t xml:space="preserve">ANA M. DE LA ROSA ALMONTE </t>
  </si>
  <si>
    <t xml:space="preserve">ESPERANZA DENI JEAN </t>
  </si>
  <si>
    <t xml:space="preserve">APORTE ECONOMICO ACTIVIDAD CULTURAL EN GONZALO </t>
  </si>
  <si>
    <t xml:space="preserve">APORTE ECONOMICO BOMBA SUMERGIBLE LOS BOTADOS </t>
  </si>
  <si>
    <t xml:space="preserve">PUERTAS Y VENTANAS ISIDRITO </t>
  </si>
  <si>
    <t xml:space="preserve">TRANSPORTE RACIONES Y ELECTRODOMESTICOS </t>
  </si>
  <si>
    <t xml:space="preserve">TRANSPORTE MATERIAL ARREGLO DE CAMINOS </t>
  </si>
  <si>
    <t xml:space="preserve">COMPRA ARTESANIAS CULTURALES GOBERNACION </t>
  </si>
  <si>
    <t xml:space="preserve">MANUEL A. GUILLEN POLANCO </t>
  </si>
  <si>
    <t xml:space="preserve">PRENSA ACTO OBRAS PUBLICAS Y ENTREGA AUTOBUS SABANA G. DE BOYA </t>
  </si>
  <si>
    <t>COMPRA MATERIALES MANTELES GOBERNACION</t>
  </si>
  <si>
    <t xml:space="preserve">WILMANIA OLMOS BELTRES </t>
  </si>
  <si>
    <t>APORTE ECONOMICO PROGRAMA DESARROLLANDO</t>
  </si>
  <si>
    <t xml:space="preserve">JOSE L. JIMENEZ CONTRERAS </t>
  </si>
  <si>
    <t>GULLERMINA A. REYES MORENO</t>
  </si>
  <si>
    <t>MEIRENI ESPERANZA CONCEPCION V.</t>
  </si>
  <si>
    <t>SERVICIOS PRESTADOS CHOFER</t>
  </si>
  <si>
    <t xml:space="preserve">ERICKSON J. PEGUERA GARCIA </t>
  </si>
  <si>
    <t xml:space="preserve">COMPRA DE PLANTAS PALMA PARA GOBERNACION </t>
  </si>
  <si>
    <t xml:space="preserve">RENTA LOCAL GOBERNACION YAMASA </t>
  </si>
  <si>
    <t>SERVICIOS PRESTADOS RELACIONADOR PUBLICO</t>
  </si>
  <si>
    <t xml:space="preserve">APORTE ECONOMICO CARNAVAL DE MONTE PLATA </t>
  </si>
  <si>
    <t xml:space="preserve">PAGO DE PRENSA ACTO 27 DE FEBRERO </t>
  </si>
  <si>
    <t xml:space="preserve">COMPRA DE COMBUSTIBLE BOMBA ISLA </t>
  </si>
  <si>
    <t xml:space="preserve">PAGO DE CABLE TV ASTER TECNODISA </t>
  </si>
  <si>
    <t xml:space="preserve">COMPRA DE COMBUSTIBLE      </t>
  </si>
  <si>
    <t xml:space="preserve">REPOSICION DE VIATICOS A LA GOBERNADORA </t>
  </si>
  <si>
    <t xml:space="preserve">REPOSICION DE VIATICOS  CHOFER Y SEGURIDAD </t>
  </si>
  <si>
    <t xml:space="preserve">COMPRA MATERIALES LETRERO GOBERNACION </t>
  </si>
  <si>
    <t xml:space="preserve">KENNSUERT MERCEDES AQUINO </t>
  </si>
  <si>
    <t xml:space="preserve">DONACION DE LAMPARAS </t>
  </si>
  <si>
    <t>JH ELECTRO ALAMBRES (STO.DGO),SRL.</t>
  </si>
  <si>
    <t xml:space="preserve">LUIS G. DEL ROSARIO CARMONA </t>
  </si>
  <si>
    <t xml:space="preserve">ANDIS R. MARTY RAMIREZ </t>
  </si>
  <si>
    <t xml:space="preserve">AYUDA SOCIAL MATERIALES DE CONSTRUCCION </t>
  </si>
  <si>
    <t>HILARIA RODRIGUEZ OLIVO</t>
  </si>
  <si>
    <t xml:space="preserve">ISABEL ZAPATA </t>
  </si>
  <si>
    <t xml:space="preserve">MARICELI MERCEDES GURIDI </t>
  </si>
  <si>
    <t xml:space="preserve">OVELISA DEL PILAR FRIAS TAVERAS </t>
  </si>
  <si>
    <t xml:space="preserve">APORTE ECONOMICO A CLUB DONADORES DE SANGRE </t>
  </si>
  <si>
    <t xml:space="preserve">EMERSON A. GUILLEN UBIERE </t>
  </si>
  <si>
    <t xml:space="preserve">MONTAJE ELECTRICIDAD CASITA EL CACIQUE </t>
  </si>
  <si>
    <t xml:space="preserve">VICTORIA SANTOS HERNANDEZ </t>
  </si>
  <si>
    <t xml:space="preserve">SERVICIOS ELABORACION DE CASITA CARABELA </t>
  </si>
  <si>
    <t xml:space="preserve">SERVICIOS DE PUBLICIDAD PROGRAMA DESARROLLANDO </t>
  </si>
  <si>
    <t xml:space="preserve">PARROQUIA SAN ANTONIO DE PADUA </t>
  </si>
  <si>
    <t xml:space="preserve">CARMEN VALDEZ </t>
  </si>
  <si>
    <t>ALBRTO A. DEL CARMEN PERALTA</t>
  </si>
  <si>
    <t xml:space="preserve">ODEILIN E. LUGO SANTANA </t>
  </si>
  <si>
    <t xml:space="preserve">OLMEISY A. TOLENTINO POLANCO </t>
  </si>
  <si>
    <t>APORTE ECONOMICO ACTIVIDAD CULTURAL</t>
  </si>
  <si>
    <t xml:space="preserve">YANEYRI DE LOS SANTOS DE MOREL </t>
  </si>
  <si>
    <t xml:space="preserve">COMPRA DE REPUESTO VEHICULO DE GOBERNACION </t>
  </si>
  <si>
    <t xml:space="preserve">ERICKSON PEGUERO GARCIA </t>
  </si>
  <si>
    <t xml:space="preserve">APORTE ECONOMICO MANTENIMIENTO IGLESIA </t>
  </si>
  <si>
    <t xml:space="preserve">PAGO POR SERVICIOS DE TRANSPORTE </t>
  </si>
  <si>
    <t xml:space="preserve">JOSE MIGUEL RAMIREZ </t>
  </si>
  <si>
    <t xml:space="preserve">ROSA JOSE </t>
  </si>
  <si>
    <t xml:space="preserve">JOSE MIGUEL PEGUERO </t>
  </si>
  <si>
    <t xml:space="preserve">KATERIS N. SALAS SANCHEZ </t>
  </si>
  <si>
    <t xml:space="preserve">APORTE ECONOMICO TORNEO DE DOMINO </t>
  </si>
  <si>
    <t xml:space="preserve">AVER FERNANDEZ SOTO </t>
  </si>
  <si>
    <t xml:space="preserve">MINISTERIO DE LA JUVENTUD </t>
  </si>
  <si>
    <t xml:space="preserve">SILVESTRE DE LA CRUZ DE LA CRUZ </t>
  </si>
  <si>
    <t xml:space="preserve">RADAMES J. MORENO LIRIANO </t>
  </si>
  <si>
    <t>AURELINA FILOMENA SANTANA LEYBA</t>
  </si>
  <si>
    <t xml:space="preserve">MARIBEL AVELINO PEREZ </t>
  </si>
  <si>
    <t xml:space="preserve">ONOFRE A. DE LA GUARDA ASTACIO </t>
  </si>
  <si>
    <t xml:space="preserve">PAGO LOCAL GOBERNACION EN YAMASA </t>
  </si>
  <si>
    <t>CONSTRUCCION DE CANCHA EN COPEY</t>
  </si>
  <si>
    <t xml:space="preserve">VVP INDUSTRIAL, SRL. </t>
  </si>
  <si>
    <t>APORTE ECONOMICO PUERTAS  INABIE</t>
  </si>
  <si>
    <t>ERNESTO DE LA CRUZ BURGOS</t>
  </si>
  <si>
    <t>AGUSTINA JAVIER ALBUEZ</t>
  </si>
  <si>
    <t xml:space="preserve">HILMA M. SILVERIO SANTANA </t>
  </si>
  <si>
    <t>EXPOFERIA MONTE PLATA 2023</t>
  </si>
  <si>
    <t>APORTE ECONOMICO PROGRAMA DESAROLLANDO</t>
  </si>
  <si>
    <t xml:space="preserve">SRVICIOS PRESTADOS SECRETARIA COMPLETIVO </t>
  </si>
  <si>
    <t>SERVICIOS PRESTADOS CHOFER COMPLETIVO</t>
  </si>
  <si>
    <t xml:space="preserve">SERVICIOS PRESTADOS SECRETARIA  </t>
  </si>
  <si>
    <t xml:space="preserve">ADALGISA HERNANDES HIDALGO </t>
  </si>
  <si>
    <t xml:space="preserve">SERVICIOS PRESTDOS PROTOCOLO </t>
  </si>
  <si>
    <t>REPOSICION DE CHEQUE 15351</t>
  </si>
  <si>
    <t xml:space="preserve">RAFAEL Y. GRULLART DE LA CRUZ </t>
  </si>
  <si>
    <t xml:space="preserve">PAGO DE ALMUERZOS EN ACTIVIDADES </t>
  </si>
  <si>
    <t xml:space="preserve">PAGO BANNER Y CARPETAS DE GOBERNACION </t>
  </si>
  <si>
    <t xml:space="preserve">RENTA SILLAS,MANTELES Y ALIMENTOS ACTO CON MINISTRO DE INTERIOR Y POLICIA </t>
  </si>
  <si>
    <t xml:space="preserve">COMPRA DE ALAMBRES Y TOMA CORRIENTES </t>
  </si>
  <si>
    <t>COMPRA DE COMBUSTIBLE BOMBA ISLA</t>
  </si>
  <si>
    <t xml:space="preserve">OPERATIVO SEMANA SANTA 2023 DEFENSA CIVIL </t>
  </si>
  <si>
    <t xml:space="preserve">COMPRA DE COMBUSTIBLE   </t>
  </si>
  <si>
    <t>ESTACION DE SERVICIOS MONTE PLATA SRL.</t>
  </si>
  <si>
    <t xml:space="preserve">WELLINGTON DAVID SANCHEZ </t>
  </si>
  <si>
    <t xml:space="preserve">ACTIVIDAD DEL DIA DE LA MUJER </t>
  </si>
  <si>
    <t xml:space="preserve">PAGO DE OBREROS OPERATIVOS SOCIAL </t>
  </si>
  <si>
    <t xml:space="preserve">ANGEL RODRIGUEZ SOSA </t>
  </si>
  <si>
    <t xml:space="preserve">REPARACIAON DE VEHICULO GOBERNACION </t>
  </si>
  <si>
    <t xml:space="preserve">ACTIVIDAD DE OBRAS PUBLICAS GRABACION </t>
  </si>
  <si>
    <t xml:space="preserve">HECTOR A. HERNANDEZ PEREZ </t>
  </si>
  <si>
    <t xml:space="preserve">BENNY R. BELLO HERNANDEZ </t>
  </si>
  <si>
    <t xml:space="preserve">APORTE POR TRANSPORTE MATERIAL YAMASA </t>
  </si>
  <si>
    <t xml:space="preserve">APORTE ECONOMICO CAMINOS LOS BOTADOS </t>
  </si>
  <si>
    <t>COMBUSTIBLE Y LUBRICANTES MOTA &amp;R.</t>
  </si>
  <si>
    <t xml:space="preserve">REPOSICION DE VIATICOS EN MENSAJERIA </t>
  </si>
  <si>
    <t xml:space="preserve">VICENTE ALCALA </t>
  </si>
  <si>
    <t xml:space="preserve">APORTE ECONOMICO CENTRO EDUCATIVO JUAN DE LOS SANTOS </t>
  </si>
  <si>
    <t xml:space="preserve">JOAQUIN MENA DE JESUS </t>
  </si>
  <si>
    <t xml:space="preserve">ERIKA Y. GUERRERO AQUINO </t>
  </si>
  <si>
    <t xml:space="preserve">KARLA PAHOLA JAVIER PEÑA </t>
  </si>
  <si>
    <t xml:space="preserve">ANA M. RAMIREZ  DE LOS SANTOS </t>
  </si>
  <si>
    <t xml:space="preserve">APORTE ECONOMICO ACTVIDAD CULTURAL </t>
  </si>
  <si>
    <t>RAFAEL ANTONIO BENZO</t>
  </si>
  <si>
    <t>FRANCISCO VIVIECA</t>
  </si>
  <si>
    <t xml:space="preserve">DONACION DE TRANSFORMADOR MAMA TINGO </t>
  </si>
  <si>
    <t>PLANETA ELECTRICO, SRL.</t>
  </si>
  <si>
    <t>ACTIVIDAD MISION 360 SEMANASANTA CANAL 4</t>
  </si>
  <si>
    <t xml:space="preserve">                                                       Gobernación Provincial de Monte Plata</t>
  </si>
  <si>
    <t>__________________________</t>
  </si>
  <si>
    <t xml:space="preserve">                             LIQUIDACION DE FONDOS DEPOSITADOS POR PROPEEP</t>
  </si>
  <si>
    <t xml:space="preserve">APORTE ECONOMICO SERVICIOS EN AREAS PROTEGIDAS MEDIO AMBIENTE </t>
  </si>
  <si>
    <t>COMPRA DE PICADER ACTO DEL 27 DE FEBRERO</t>
  </si>
  <si>
    <t xml:space="preserve">                             LIQUIDACION DE FONDOS EN ACTIVIDAD DEL 27 DE FEBRERO</t>
  </si>
  <si>
    <t xml:space="preserve">DONACION MADERA PARA CASITA </t>
  </si>
  <si>
    <t>HJPH DOMINICAN TIMBER,SRL</t>
  </si>
  <si>
    <t xml:space="preserve">FELIPA CASTRO LUGO </t>
  </si>
  <si>
    <t xml:space="preserve">JULIAN DE LA CRUZ MORETA </t>
  </si>
  <si>
    <t>Q</t>
  </si>
  <si>
    <t>TRANSPORTE DE MATERIALES Y RACIONES 3 VIAJES</t>
  </si>
  <si>
    <t>YANIRIS MERCEDES JAVIER</t>
  </si>
  <si>
    <t xml:space="preserve">RENTA VEHICULO ACTIVIDAD PROPEEP YAMASA </t>
  </si>
  <si>
    <t>ALBERTO A. DEL CARMEN PERALTA</t>
  </si>
  <si>
    <t xml:space="preserve">APORTE ECONOMICO SEGURIDA POLICLINICA GONZALO </t>
  </si>
  <si>
    <t>PAGO DE TELEFONOS, FLOTAS E INTERNET</t>
  </si>
  <si>
    <t xml:space="preserve">MANTENIMIENTO DE AIRES ACONDICIONADOS </t>
  </si>
  <si>
    <t xml:space="preserve">            Preparado por _________________________        Aprobado Por ____________________________</t>
  </si>
  <si>
    <t>SERVICIOS PRESTADOS FOTOGRAFO</t>
  </si>
  <si>
    <t xml:space="preserve">SERVICIOS PRESTADOS CHOFER CONPLETIVO </t>
  </si>
  <si>
    <t>YULISA ISABEL SALAS MERCEDES</t>
  </si>
  <si>
    <t>ALEXANDER AQUINO ADAMES</t>
  </si>
  <si>
    <t>APORTE ECONOMICO A PROGRAMA DESARROLLANDO</t>
  </si>
  <si>
    <t xml:space="preserve">APORTE POR SERVICIOS EN AREAS PROTEGIDAS MEDIO AMBIENTE </t>
  </si>
  <si>
    <t xml:space="preserve">APORTE PARA MATERIALES CONSTRUCCION </t>
  </si>
  <si>
    <t xml:space="preserve">ARGENTINO GUZMAN JAVIER </t>
  </si>
  <si>
    <t xml:space="preserve">BRENDA D. DEL ROSARIO </t>
  </si>
  <si>
    <t xml:space="preserve">BERNARDINA ACOSTA MALDONADO </t>
  </si>
  <si>
    <t xml:space="preserve">APORTE ECONOMICO PARA ACTIVIDAD CULTURAL </t>
  </si>
  <si>
    <t xml:space="preserve">ESTERBINA HEREDIA CONTRERAS </t>
  </si>
  <si>
    <t xml:space="preserve">REYES CASTILLO CASTRO </t>
  </si>
  <si>
    <t>TRANSPORTE RACIONES DE PLAN SOCIAL</t>
  </si>
  <si>
    <t>Y&amp;M TRANPORTE PRIVADO Y SERV. SRL.</t>
  </si>
  <si>
    <t xml:space="preserve">RENTA DE VEHICULO ACTIVIDAD SABANA G. DE BOYA </t>
  </si>
  <si>
    <t xml:space="preserve">FERIA ESTILISTAS MONTE PLATA 2023 </t>
  </si>
  <si>
    <t xml:space="preserve">TRANPORTE EN ACTIVIDADES DE LA GOBERNACION </t>
  </si>
  <si>
    <t>ALEGRE EVENTOS, SRL.</t>
  </si>
  <si>
    <t xml:space="preserve">FERIA ESTILISTAS MONTE PLATA 2023 EXHIBICION ESTILISTA </t>
  </si>
  <si>
    <t xml:space="preserve">AQUILES PEREZ DE LA ROSA </t>
  </si>
  <si>
    <t xml:space="preserve">FERIA ESTILISTAS MONTE PLATA 2023 MONTAJE </t>
  </si>
  <si>
    <t xml:space="preserve">FERIA ESTILISTAS MONTE PLATA 2023 GRABACION  </t>
  </si>
  <si>
    <t xml:space="preserve">LUIS E. SANCHEZ ACEVEDO </t>
  </si>
  <si>
    <t xml:space="preserve">                                                     Gobernación Provincial de Monte Plata</t>
  </si>
  <si>
    <t xml:space="preserve">FERIA ESTILISTAS MONTE PLATA COMPRA DE BANNER </t>
  </si>
  <si>
    <t xml:space="preserve">PAGO DE LOCAL GOBERNACION EN YAMASA </t>
  </si>
  <si>
    <t xml:space="preserve">TRANSPORTE MATERIA CAMINO LOS BOTADOS </t>
  </si>
  <si>
    <t xml:space="preserve">JAIRO D. DE DIOS DE LOS SANTOS </t>
  </si>
  <si>
    <t xml:space="preserve">APORTE ECONOMICO MATERIALES ARREGLO VIVIENDAS </t>
  </si>
  <si>
    <t xml:space="preserve">ALIDA VASQUEZ PEREZ </t>
  </si>
  <si>
    <t xml:space="preserve">ANA MARIA ZAPATA JIMENEZ </t>
  </si>
  <si>
    <t xml:space="preserve">APORTE ECONOMICO PARA GASTOS LEGALES </t>
  </si>
  <si>
    <t xml:space="preserve">ANI D. TRINIDAD SANTANA </t>
  </si>
  <si>
    <t xml:space="preserve">APORTE ECONOMICO FERIA ECOTURISTICA CHIRINO </t>
  </si>
  <si>
    <t xml:space="preserve">EVARISTO GONZALEZ CRUZ </t>
  </si>
  <si>
    <t xml:space="preserve">FRANCISCA TOLENTINO MORENO </t>
  </si>
  <si>
    <t>APORTE ECONOMICO ACTIVIDAD CULTURAL GONZALO</t>
  </si>
  <si>
    <t xml:space="preserve">ACTIVIDAD DIA DE LAS MADRES </t>
  </si>
  <si>
    <t>JUAN LUNA AQUINO</t>
  </si>
  <si>
    <t xml:space="preserve">CHRISTOPHER TAVERAS MENDEZ </t>
  </si>
  <si>
    <t xml:space="preserve">HABILITACION DEPOSITO DE LA GOBERNACION </t>
  </si>
  <si>
    <t xml:space="preserve">FERIA DE ESTILISTAS MONTE PLATA MATERIAL GASTABLE </t>
  </si>
  <si>
    <t xml:space="preserve">SONIDO EN ACTO DEL DIA DE LAS MADRES </t>
  </si>
  <si>
    <t xml:space="preserve">TRANSPORTE EN ACTIVIDAD SABANA G. DE BPOYA </t>
  </si>
  <si>
    <t xml:space="preserve">JOSE MIGUEL RAMIRES </t>
  </si>
  <si>
    <t xml:space="preserve">TRANSPORTE EN ACTIVIDA DEL DIA DE LAS MADRES </t>
  </si>
  <si>
    <t xml:space="preserve">ALEXANDER LUGO POLANCO </t>
  </si>
  <si>
    <t xml:space="preserve">OPERATIVO SEMANA SANTA 2023 RENTA VEHICULO </t>
  </si>
  <si>
    <t xml:space="preserve">JUAN R. CASTILLO SANTANA </t>
  </si>
  <si>
    <t xml:space="preserve">FERIA DE ESTILISTAS MONTE PLATA SONIDO Y ANIMACION </t>
  </si>
  <si>
    <t xml:space="preserve">HOSPITAL MUNICIPAL SANTO CRISTO </t>
  </si>
  <si>
    <t xml:space="preserve">TOTAL  DISPONIBLE AL DIA </t>
  </si>
  <si>
    <t xml:space="preserve">REMOZAMIENTO DEL EDIFICIO </t>
  </si>
  <si>
    <t>REMOZAMIENTO DEL EDIFICIO</t>
  </si>
  <si>
    <t xml:space="preserve">OPERATIVO DE REFORESTACION BAYAGUANA  </t>
  </si>
  <si>
    <t xml:space="preserve">DAFANY MEJIA RODRIGUEZ </t>
  </si>
  <si>
    <t xml:space="preserve">ACTVIDAD CULTURAL EN CHIRINO </t>
  </si>
  <si>
    <t xml:space="preserve">PAGO DE CABLE TV </t>
  </si>
  <si>
    <t>BONANZA DOMINICANA, SAS.</t>
  </si>
  <si>
    <t xml:space="preserve">MARIA E. VALDEZ HELNANDEZ </t>
  </si>
  <si>
    <t xml:space="preserve">EL PEZ DE BAYAGUANA </t>
  </si>
  <si>
    <t xml:space="preserve">CHEQUE ERRONEO O ANULADO </t>
  </si>
  <si>
    <t xml:space="preserve">CARLOS ALBERTO SORIANO </t>
  </si>
  <si>
    <t xml:space="preserve">PAGO POR SERVICIOS REPARACION DE VIVIENDA </t>
  </si>
  <si>
    <t>LOGISTICA ACTIVIDAD DE INAGURACION DEL DIA 14/5/23</t>
  </si>
  <si>
    <t>COMPRA DE COMBUSTIBLE BOMBA SHELL</t>
  </si>
  <si>
    <t xml:space="preserve">LENIN A.GONZALEZ </t>
  </si>
  <si>
    <t>RENTA DE LOCAL POLICIA EN EL GUANITO</t>
  </si>
  <si>
    <t xml:space="preserve">ANA MIRIAN DE JESUS BEATO </t>
  </si>
  <si>
    <t>OPERATIVO DE LIMPIEZA PLAY Y CANCHA DE BALONCESTO</t>
  </si>
  <si>
    <t xml:space="preserve">JOSE M. GONZALEZ ORTIZ </t>
  </si>
  <si>
    <t xml:space="preserve">CRISTIAN M. EUSEBIO MEJIA </t>
  </si>
  <si>
    <t xml:space="preserve">RENTA LOCAL DE GOBERNACION EN YAMASA </t>
  </si>
  <si>
    <t xml:space="preserve">APORTE ECONOMICO ACTIVIDAD CULTURAL   </t>
  </si>
  <si>
    <t xml:space="preserve">RAUL POLANCO BERROA </t>
  </si>
  <si>
    <t xml:space="preserve"> TRANSPORTE MADRES MAJAGUAL SABANA Y GONZALO</t>
  </si>
  <si>
    <t xml:space="preserve">LUIS EMILIO MOTA DIAZ </t>
  </si>
  <si>
    <t xml:space="preserve">SERVICIOS DE SEGURIDAD HOSPITAL GONZALO </t>
  </si>
  <si>
    <t xml:space="preserve">KARLA P. JAVIER PEÑA </t>
  </si>
  <si>
    <t xml:space="preserve">ROSANNY J. VILLANUEVA JORGE </t>
  </si>
  <si>
    <t xml:space="preserve">REYNALDO R. BURGOS PAEZ </t>
  </si>
  <si>
    <t xml:space="preserve">FRANCISCO ANTONIO VALERA JAVIER </t>
  </si>
  <si>
    <t xml:space="preserve">CLARIBEL TUCEN DEL ROSARIO </t>
  </si>
  <si>
    <t xml:space="preserve">OPERATIVO DE OBRAS PUBLICAS BAYAGUANA </t>
  </si>
  <si>
    <t xml:space="preserve">COMPRA CAJA BALAS SEGURIDAD DE GOBERNACION </t>
  </si>
  <si>
    <t xml:space="preserve">REPOSICION DE VIATICOS CHOFER Y CHOFER </t>
  </si>
  <si>
    <t xml:space="preserve">REPOSICION DE VIATICOS CONTADOR Y ASISTENTE </t>
  </si>
  <si>
    <t xml:space="preserve">COMPRA DE MICROFONOS BOCINA DE GOBERNACION </t>
  </si>
  <si>
    <t xml:space="preserve">OPERATIVO OBRAS PUBLICAS INAIPI MONTE PLATA </t>
  </si>
  <si>
    <t xml:space="preserve">TRANSPORTE DE MATERIALES Y RACIONES 5 VIAJES </t>
  </si>
  <si>
    <t>JOSE LUIS JIMENEZ CONTRERAS</t>
  </si>
  <si>
    <t xml:space="preserve">SERVICIOS PRESTADOS ADM. DE REDES SOCIALES </t>
  </si>
  <si>
    <t xml:space="preserve">APORTE ECONOMICO AREAS PROTEGIDAS POR MEDIO AMBIENTE </t>
  </si>
  <si>
    <t xml:space="preserve">TRANSPORTE TRACTORES DE AGRICULTURA </t>
  </si>
  <si>
    <t xml:space="preserve">JOSE MANUEL ROJAS FABIAN </t>
  </si>
  <si>
    <t xml:space="preserve">AYUDA PARA ARREGLO DE VIVIENDAS </t>
  </si>
  <si>
    <t>BRUNILDA NATERA BENITEZ</t>
  </si>
  <si>
    <t xml:space="preserve">PAGO DE LETRERO DE LA GOBERNACION </t>
  </si>
  <si>
    <t>ROSANGELA VICIOSO CARRASCO</t>
  </si>
  <si>
    <t>YUMARI PEÑA ROMERO</t>
  </si>
  <si>
    <t xml:space="preserve">LAUTERIA ARIAS BELTRAN </t>
  </si>
  <si>
    <t>PAGO DE TELEFONO, FLOTAS E INTERNET MAYO</t>
  </si>
  <si>
    <t xml:space="preserve">APORTE ECONOMICO PROGRAMA DESAROLLANDO </t>
  </si>
  <si>
    <t>ESTACION DE SERVICIOS MONTE PLATA,SRL.</t>
  </si>
  <si>
    <t xml:space="preserve">SERVICIOS DE CHOFER EL GUANITO BAYAGUANA </t>
  </si>
  <si>
    <t xml:space="preserve">CECILIO D. GARCIA TOLENTINO </t>
  </si>
  <si>
    <t xml:space="preserve">AYUDA ECONOMICA PARA GASTOS LEGALES </t>
  </si>
  <si>
    <t xml:space="preserve">COMPRA TALONARIOS ORDENES DE PAGO </t>
  </si>
  <si>
    <t xml:space="preserve">DONACION BOMBA SUMERGIBLE DAJAO YAMASA </t>
  </si>
  <si>
    <t xml:space="preserve">MARIA A. DE LOS SANTOS TAVERAS </t>
  </si>
  <si>
    <t xml:space="preserve">JUAN F. MORENO RAMIREZ </t>
  </si>
  <si>
    <t xml:space="preserve">FECHA </t>
  </si>
  <si>
    <t xml:space="preserve">BENEFICIARIO </t>
  </si>
  <si>
    <t xml:space="preserve">ENTRADAS </t>
  </si>
  <si>
    <t xml:space="preserve">SALIDAS </t>
  </si>
  <si>
    <t xml:space="preserve">FERIA ESTILISTAS MONTE PLATA MATERIAL GASTABLE </t>
  </si>
  <si>
    <t xml:space="preserve">FERIA ESTILISTAS MONTE PLATA SONIDO Y ANIMACION </t>
  </si>
  <si>
    <t xml:space="preserve"> Preparado por _________________________        Aprobado Por ____________________________</t>
  </si>
  <si>
    <t xml:space="preserve">                                                  FERIA DE ESTILISTAS MONTE PLATA 2023 </t>
  </si>
  <si>
    <t xml:space="preserve">FERIA DE ESTILISTAS RENTA DE CARPAS Y SILLAS </t>
  </si>
  <si>
    <t xml:space="preserve">TRANSPORTE DEFENSA CIVIL EN INAUGURACION </t>
  </si>
  <si>
    <t xml:space="preserve">MIGUEL ANGEL ANDUJAR GATON </t>
  </si>
  <si>
    <t xml:space="preserve">JUANA SANCHEZ CRISOSTOMO </t>
  </si>
  <si>
    <t>MANUEL DEL ROSARIO</t>
  </si>
  <si>
    <t>DOMINGO A. RODRIGUEZ CASTILLO</t>
  </si>
  <si>
    <t xml:space="preserve">REMOZAMIENTO GOBERNACION CIERRE </t>
  </si>
  <si>
    <t xml:space="preserve">PENDIENTE </t>
  </si>
  <si>
    <t xml:space="preserve">APORTE ECONOMICO PARROQUIA SAGRADO CORAZON DE JESUS </t>
  </si>
  <si>
    <t xml:space="preserve">YASMIN MANZUETA DE LOS SANTOS </t>
  </si>
  <si>
    <t xml:space="preserve">ESMERLIN D. FABIAN JIMENEZ </t>
  </si>
  <si>
    <t xml:space="preserve">PAGO ARTISTA PATRONALES SAN JUAN BAUTISTA BAYAGUANA </t>
  </si>
  <si>
    <t xml:space="preserve">ROSSY ISABEL BERROA LUGO </t>
  </si>
  <si>
    <t xml:space="preserve">CONRADO DE JESUS DE LOS SANTOS </t>
  </si>
  <si>
    <t xml:space="preserve">SANTA ROA MENDEZ </t>
  </si>
  <si>
    <t xml:space="preserve">ACTIVIDAD CULTURAL SANJUAN BAUTISTA BAYAGUANA </t>
  </si>
  <si>
    <t xml:space="preserve">TRANSPORTE DE MATERIALES Y EQUIPOS </t>
  </si>
  <si>
    <t xml:space="preserve">YANIRIS MERCEDES </t>
  </si>
  <si>
    <t>COMPRA DE COMBUSTIBLE JUNIO 2023</t>
  </si>
  <si>
    <t xml:space="preserve">JOSE LUIS JIMENES CONTRERAS </t>
  </si>
  <si>
    <t>SERVICIOS PRESTADOS SECRETARIA</t>
  </si>
  <si>
    <t xml:space="preserve">ADALGISA HERNANDEZ HIDALGO </t>
  </si>
  <si>
    <t xml:space="preserve">APORTE ECONOMICO A PROGRAMA DESAROLLANDO </t>
  </si>
  <si>
    <t xml:space="preserve">APORTE ECONOMICO SERVICIOS AREAS PROTEGIDAS </t>
  </si>
  <si>
    <t>ANA MERCEDES SEVERINO AQUINO</t>
  </si>
  <si>
    <t xml:space="preserve">REPOSICION DE VIATICOS ASISTENTE Y CONTADOR </t>
  </si>
  <si>
    <t xml:space="preserve">AYUDA SOCIAL PARA MEDICAMENTOS </t>
  </si>
  <si>
    <t>GENESIS MEJIA</t>
  </si>
  <si>
    <t xml:space="preserve">APORTE ECONOMICO CONGRESO JUVENTUD </t>
  </si>
  <si>
    <t xml:space="preserve">FRANCIS ROELMI VALERIO ROSARIO </t>
  </si>
  <si>
    <t xml:space="preserve">TRANSPORTE DE RACIONES DEL PLAN SOCIAL </t>
  </si>
  <si>
    <t>Y&amp;M TRANSP. PRIVADO Y SERV. LIMPIEZA SRL.</t>
  </si>
  <si>
    <t xml:space="preserve">TRANSPORTE DE SANTO DOMINGO A MONTE PLATA </t>
  </si>
  <si>
    <t xml:space="preserve">HENRY MARTIN MARRERO FERNANDEZ </t>
  </si>
  <si>
    <t xml:space="preserve">ALQUILER DE LUCES ACTIVIDAD SAN JUAN BAUTISTA </t>
  </si>
  <si>
    <t xml:space="preserve">LUIS L. DE JESUS DURAN </t>
  </si>
  <si>
    <t xml:space="preserve">FUEGOS ARTIFICIALES ACTIVIDAD SAN JUAN BAUTISTA </t>
  </si>
  <si>
    <t xml:space="preserve">WESTARLYN M. POLANCO MEJIA </t>
  </si>
  <si>
    <t xml:space="preserve">ALQUILER DE SONIDO ACTIVIDAD SAN JUAN BAUTISTA </t>
  </si>
  <si>
    <t xml:space="preserve">CRISTIAN M. SEVERINO ORTIZ </t>
  </si>
  <si>
    <t xml:space="preserve">APORTE ECONOMICO ARREGLO DE CAMINO LOS SUIZOS </t>
  </si>
  <si>
    <t xml:space="preserve">JUAN JOSE ROJAS ROJAS </t>
  </si>
  <si>
    <t xml:space="preserve">SERVICIOS PRESTADOS CHOFER EL GUANITO </t>
  </si>
  <si>
    <t>CECILIO D. GARCIA TOLENTINO</t>
  </si>
  <si>
    <t xml:space="preserve">APORTE ECONOMICO HOSPITAL DE BAYAGUANA </t>
  </si>
  <si>
    <t xml:space="preserve">SERVICIOS DE MANTENIMIENTO VEHICULO DE GOBERNACION </t>
  </si>
  <si>
    <t xml:space="preserve">SERVICIOS DE REPARACION DE CALLE </t>
  </si>
  <si>
    <t xml:space="preserve">OPERATIVO MEDICO EN BAYAGUANA </t>
  </si>
  <si>
    <t xml:space="preserve">PAGO LOCAL DE GOBERNACION EN YAMASA </t>
  </si>
  <si>
    <t>JUAN CARLOS DE LA CRUZ TAVERAS</t>
  </si>
  <si>
    <t xml:space="preserve">TRANSPORTE DE PERSONAS EN ACTIVIDAD SABANA G. DE BOYA </t>
  </si>
  <si>
    <t xml:space="preserve">AYUDA ECONOMICA MATERIALES DE CONSTRUCCION </t>
  </si>
  <si>
    <t xml:space="preserve">MARTINA LUGO JAVIER </t>
  </si>
  <si>
    <t xml:space="preserve">RENTA DE MESAS, MANTELES Y TENEDORES EN ACTIVIDAD </t>
  </si>
  <si>
    <t xml:space="preserve">CANDIDO LUGO </t>
  </si>
  <si>
    <t xml:space="preserve">AYUDA SOCIAL GASTOS MEDICOS </t>
  </si>
  <si>
    <t xml:space="preserve">YENY MARTINEZ CONTRERAS </t>
  </si>
  <si>
    <t xml:space="preserve">RAMON PEREZ </t>
  </si>
  <si>
    <t xml:space="preserve">APORTE ECONOMICO ARREGLO CAMINO EL AVION </t>
  </si>
  <si>
    <t xml:space="preserve">CARMILADYS A. ESPINOSA VARGAS </t>
  </si>
  <si>
    <t xml:space="preserve">LEONEL REYES REYNOSO </t>
  </si>
  <si>
    <t xml:space="preserve">WILFIDA ENCARNACION PAULA </t>
  </si>
  <si>
    <t xml:space="preserve">SENAIDA MARIA MERCEDES </t>
  </si>
  <si>
    <t xml:space="preserve">MARYS LUZ ORTIZ MEJIA </t>
  </si>
  <si>
    <t xml:space="preserve">CARLOS SEVERINO BERROA </t>
  </si>
  <si>
    <t xml:space="preserve">NIDIA DE PAULA HERNANDEZ </t>
  </si>
  <si>
    <t xml:space="preserve">MARGARITA VALDEZ LEYBA </t>
  </si>
  <si>
    <t>PAGO DE IMPUESTO IR-17 MARZO</t>
  </si>
  <si>
    <t>PAGO DE IMPUESTO IR-17 ABRIL</t>
  </si>
  <si>
    <t>PAGO DE IMPUESTO IR-17 MAYO</t>
  </si>
  <si>
    <t>TRANPORTE DE TRACTORES Y RASTRAS AGRICULTURA</t>
  </si>
  <si>
    <t>Y&amp;M TRANSPORTE Y SERVICIOS DE LIMP. SRL.</t>
  </si>
  <si>
    <t xml:space="preserve">PAGO PEAJES TRANSPORTE DE TRACTORES </t>
  </si>
  <si>
    <t xml:space="preserve">ADALIZA ALBURQUERQUE ORTIZ </t>
  </si>
  <si>
    <t xml:space="preserve">FUNDACION RESERVAS  DEL PAIS </t>
  </si>
  <si>
    <t xml:space="preserve">PAGO POR SERVICIOS DISTRIBUCION RACIONES </t>
  </si>
  <si>
    <t xml:space="preserve">MAXIMO LULA RAMOS </t>
  </si>
  <si>
    <t>COMPRA DE COMBUSTIBLE JULIO SHELL</t>
  </si>
  <si>
    <t xml:space="preserve">SERGIO LEOCADIO SORIANO </t>
  </si>
  <si>
    <t xml:space="preserve">PAGO 50% REPARACION PALA MECANICA DE GOBERNACION </t>
  </si>
  <si>
    <t xml:space="preserve">JOSE LUIS JIMENEZ CONTRERAS </t>
  </si>
  <si>
    <t xml:space="preserve">SERVICIOS PRESTADOS COMTADOR COMPLETIVO </t>
  </si>
  <si>
    <t xml:space="preserve">SERVICIOS PRESTADOS SECRETARIA    </t>
  </si>
  <si>
    <t xml:space="preserve">ELIANNI A. AVELINO LEYBA </t>
  </si>
  <si>
    <t xml:space="preserve">SERVICIOS PRESTADOS ADM.DE REDES SOCIALES </t>
  </si>
  <si>
    <t xml:space="preserve">APORTE ECONOMICO CENTRO COMUNITARIO GONZALO </t>
  </si>
  <si>
    <t xml:space="preserve">TIMOTEO RESILIS </t>
  </si>
  <si>
    <t xml:space="preserve">ELAINE P. GONZALEZ MUÑOZ </t>
  </si>
  <si>
    <t xml:space="preserve">VICTOR MIGUEL SORIANO DE LA CRUZ </t>
  </si>
  <si>
    <t xml:space="preserve">DONACION DE MADERA PARA CASAS </t>
  </si>
  <si>
    <t xml:space="preserve">PREMIACION A DEPORTISTAS JUEGOS CENTRO AMERICANOS </t>
  </si>
  <si>
    <t xml:space="preserve">YONATAN JOSE LINAREZ </t>
  </si>
  <si>
    <t xml:space="preserve">NAIROBY A. JIMENEZ RAMIREZ </t>
  </si>
  <si>
    <t xml:space="preserve">ACTIVIDAD ANTI PANDILLAS </t>
  </si>
  <si>
    <t xml:space="preserve">APORTE ECONOMICO A ESTUDIANTES </t>
  </si>
  <si>
    <t xml:space="preserve">SANTO EFIGENIO GARCIA </t>
  </si>
  <si>
    <t xml:space="preserve">WILIAN MARINO LUNA ADAMES </t>
  </si>
  <si>
    <t xml:space="preserve">RAFAELA JAVIER  GOMERA </t>
  </si>
  <si>
    <t>ESTACION DE SERVICIOS MONTE PLATA, SRL.</t>
  </si>
  <si>
    <t xml:space="preserve">COMPRA DE COMBUSTIBLE JULIO     </t>
  </si>
  <si>
    <t xml:space="preserve">ESTACION DE SERVICIOS MONTE PLATA,SRL. </t>
  </si>
  <si>
    <t xml:space="preserve">ANABEL SEVERINO GUZMAN </t>
  </si>
  <si>
    <t>SERVICIOS PRESTADOS CHOFER ESCOLAR EL GUANITO</t>
  </si>
  <si>
    <t xml:space="preserve">CECILIO D. GARCIAS TOLENTINO </t>
  </si>
  <si>
    <t xml:space="preserve">REPOSICION DE VIATICOS CHOFER CONTADOR Y ASISTENTE </t>
  </si>
  <si>
    <t xml:space="preserve">KARLA P.JAVIER PEÑA </t>
  </si>
  <si>
    <t>CARLOS PERREZ</t>
  </si>
  <si>
    <t xml:space="preserve">APORTE ECONOMICO UNION DEPORTIVA BAYAGUANA </t>
  </si>
  <si>
    <t xml:space="preserve">HECTOR RODRIGUEZ REYES </t>
  </si>
  <si>
    <t xml:space="preserve">APORTE ECONOMICO PARA CAPACITACION A PERSONAS </t>
  </si>
  <si>
    <t xml:space="preserve">PORFIRIA PRENZA VARGAS </t>
  </si>
  <si>
    <t>APORTE ECONOMICO REPARACION MAQUINA DE COSER</t>
  </si>
  <si>
    <t xml:space="preserve">BRIGIDA DE LEON DEL ROSARIO </t>
  </si>
  <si>
    <t xml:space="preserve">REPOSICION DE CAJA  CHICA JULIO </t>
  </si>
  <si>
    <t xml:space="preserve">ACTIVIDAD DEL DIA DEL PADRE </t>
  </si>
  <si>
    <t xml:space="preserve">CAMILO MORENO ANTIGUA </t>
  </si>
  <si>
    <t xml:space="preserve">JUANA ANTONIA CASTRO SOSA </t>
  </si>
  <si>
    <t xml:space="preserve">JUAN RAMON OLMOS LUNA </t>
  </si>
  <si>
    <t xml:space="preserve">APORTE ECONOMICO A DEPORTES YAMASA </t>
  </si>
  <si>
    <t xml:space="preserve">APORTE ECONOMICO EVENTO DE MODA </t>
  </si>
  <si>
    <t xml:space="preserve">JULIO RAFAEL RODRIGUEZ  ROMERO </t>
  </si>
  <si>
    <t xml:space="preserve">AYUDA ECONOMICA ARREGLO DE VIVIENDAS </t>
  </si>
  <si>
    <t>VIRKIANA A. SANCHEZ DE LOS SANTOS</t>
  </si>
  <si>
    <t xml:space="preserve">CARLOS HERRERA PEREZ </t>
  </si>
  <si>
    <t>ELVIN D. SANTANA BRITO</t>
  </si>
  <si>
    <t>PAGO DE ELECTRICIDAD JUNIO</t>
  </si>
  <si>
    <t xml:space="preserve">EMPRESA DOMINICANA DE ELECTRICIDAD  </t>
  </si>
  <si>
    <t xml:space="preserve">PAGO DE TELEFONOS (CLARO) JUNIO </t>
  </si>
  <si>
    <t xml:space="preserve">APORTE ECONOMICO A PELEGRINOS </t>
  </si>
  <si>
    <t xml:space="preserve">JUANDER SANTOS AQUINO </t>
  </si>
  <si>
    <t xml:space="preserve">MANTENIMIENTO DEL VEHICULO DE LA GOBERNACION </t>
  </si>
  <si>
    <t xml:space="preserve">DAVD SANTANA SANCHEZ </t>
  </si>
  <si>
    <t xml:space="preserve">RENTA DE VEHICULO PARA LA GOBERNACION </t>
  </si>
  <si>
    <t>CARMEN L. MONEGRO PAEZ</t>
  </si>
  <si>
    <t xml:space="preserve">APORTE ECONOMICO IGLESIA MAJAGUAL </t>
  </si>
  <si>
    <t>JUAN ANTONIO CABRERA RODRIGUEZ</t>
  </si>
  <si>
    <t xml:space="preserve">ELIAS M. RODRIGUEZ ORTIZ </t>
  </si>
  <si>
    <t xml:space="preserve">JERLENIS GUZMAN ZAPATA </t>
  </si>
  <si>
    <t xml:space="preserve">RUTH MATEO MARTINEZ </t>
  </si>
  <si>
    <t xml:space="preserve">APORTE ECONOMICO ACTIVIDAD CULTURAL BOYA </t>
  </si>
  <si>
    <t>MAGDALENA MARTE MORENO</t>
  </si>
  <si>
    <t>MIGUEL ANGEL DE LA ROSA BAEZ</t>
  </si>
  <si>
    <t xml:space="preserve">MANTENIMIENTO DE PLANTA ELECTRICA </t>
  </si>
  <si>
    <t xml:space="preserve">REPOSICION DE CJA CHICA </t>
  </si>
  <si>
    <t>MILEDIS MARIA DE LA CRUZ MOREL</t>
  </si>
  <si>
    <t xml:space="preserve">AYUDA SOCIAL    </t>
  </si>
  <si>
    <t xml:space="preserve">JESUS ALVAREZ </t>
  </si>
  <si>
    <t xml:space="preserve">AYUDA SOCIAL PARA GASTOS FUNEBRES 2 SEPELIOS </t>
  </si>
  <si>
    <t xml:space="preserve">HALEN RODRIGUEZ JIMENEZ </t>
  </si>
  <si>
    <t xml:space="preserve">COMPRA DE COMBUSTIBLE BOMBA SHELL </t>
  </si>
  <si>
    <t xml:space="preserve">PAGO TOTAL ARREGLO DE PALA MECANICA </t>
  </si>
  <si>
    <t xml:space="preserve">JAIRO DIDIEL DE DIOS DE LOS SANTOS </t>
  </si>
  <si>
    <t>PUBLICIDA EN RUEDA PRENSA DE TURISMO</t>
  </si>
  <si>
    <t>LIDIA CONCEPCION PEGUERO</t>
  </si>
  <si>
    <t xml:space="preserve">COMPRA DE IMPRESORA CONTABILIDAD </t>
  </si>
  <si>
    <t xml:space="preserve">HUMBRTO SOLUCIONES TECNOLOGICAS </t>
  </si>
  <si>
    <t xml:space="preserve">COMPRA DE SUMINISTROS DE GOBERNACION </t>
  </si>
  <si>
    <t xml:space="preserve">CARIMERCA, SRL. </t>
  </si>
  <si>
    <t xml:space="preserve">COMPRA DE MATERIALES EN ACTIVIDADES </t>
  </si>
  <si>
    <t>PAGO POR SERVICIOS DE TRANSPORTE</t>
  </si>
  <si>
    <t xml:space="preserve">SERVICIOS PRESTADOS ENVIO Y CARGA RACIONES </t>
  </si>
  <si>
    <t xml:space="preserve">COMPRA DE COMBUSTIBLE AGOSTO </t>
  </si>
  <si>
    <t xml:space="preserve">OPERATIVO DE OBRAS PUBLICAS </t>
  </si>
  <si>
    <t xml:space="preserve">GUILLERMINA A. REYES REYES MORENO </t>
  </si>
  <si>
    <t xml:space="preserve">SERVICIOS PRESTADOS  CHOFER COMPLETIVO </t>
  </si>
  <si>
    <t xml:space="preserve">ADALGISA HERNADEZ HIDALGO </t>
  </si>
  <si>
    <t xml:space="preserve">MANYELY Y. ROSA DE JESUS </t>
  </si>
  <si>
    <t xml:space="preserve">APORTE ECONOMICO A PROGRAMA DESARROLLANDO </t>
  </si>
  <si>
    <t xml:space="preserve">OPERATIVO RUTA DE LA SALUD YAMASA </t>
  </si>
  <si>
    <t xml:space="preserve">OPERATIVO DE TORMENTA FRANKLIN </t>
  </si>
  <si>
    <t xml:space="preserve">AYUDA ECONOMICA PARA ARREGLO VIVIENDA </t>
  </si>
  <si>
    <t>RAMONA REYES ALBURQUERQUE</t>
  </si>
  <si>
    <t xml:space="preserve">AYUDA SOCIAL GASTOS FUNEBRES </t>
  </si>
  <si>
    <t>PAGO TELEFONOS, FLOTAS E INTERNET CLARO</t>
  </si>
  <si>
    <t xml:space="preserve">JUAN JOSE DE JESUS HERNANDEZ </t>
  </si>
  <si>
    <t>PAGO DE ELECTRICIDAD  AGOSTO</t>
  </si>
  <si>
    <t xml:space="preserve">AYUA ECONOMICA ARREGLO DE VIVIENDA </t>
  </si>
  <si>
    <t xml:space="preserve">COMPRA DE REPUESTOS VEHICULO DE GOBERNACION </t>
  </si>
  <si>
    <t xml:space="preserve">APORTE ECONOMICO PARA AMBULANCIA </t>
  </si>
  <si>
    <t xml:space="preserve">APORTE ECONOMICO PARA ALIMENTOS IGLESIA EVANGELICA </t>
  </si>
  <si>
    <t xml:space="preserve">JUANA C. TORRES DE FABIAN </t>
  </si>
  <si>
    <t>TECNOLOGIA, CONTROL Y AUTOMA. MEDINA</t>
  </si>
  <si>
    <t xml:space="preserve">TURISMO EN CADA RINCON </t>
  </si>
  <si>
    <t xml:space="preserve">FERIA DE TURISMO EN CADA RINCON TRANSPORTE </t>
  </si>
  <si>
    <t xml:space="preserve">MIGUEL ANTONIO BURDIER RODRIGUEZ </t>
  </si>
  <si>
    <t>ALEJANDRO A. SANTANA AMARO</t>
  </si>
  <si>
    <t xml:space="preserve">COMPRA DE REPUESTO PLANTA ELECTRICA </t>
  </si>
  <si>
    <t xml:space="preserve">TRANSPORTE RACIONES A DIFERENTES LUGARES </t>
  </si>
  <si>
    <t xml:space="preserve">YANIRYS MERCEDES </t>
  </si>
  <si>
    <t xml:space="preserve">COMPRA DE BANNER FERIA TURISMO EN CADA RINCON </t>
  </si>
  <si>
    <t xml:space="preserve">CESAR EVELIO SEVERINO </t>
  </si>
  <si>
    <t xml:space="preserve">APORTE ECONOMICO TRANSPORTE A LA CARCEL </t>
  </si>
  <si>
    <t>OPERATIVO TORMENTA FRANKLIN TRANSPORTE</t>
  </si>
  <si>
    <t xml:space="preserve">SERVICIOS PRESTADOS DISTRIBUCION RACIONES </t>
  </si>
  <si>
    <t xml:space="preserve">APORTE ECONOMICO EN AREAS PROTEGIDAS </t>
  </si>
  <si>
    <t xml:space="preserve">TRANSPORTE RACIONES A LOS LIMONES Y PILANCON </t>
  </si>
  <si>
    <t xml:space="preserve">SERVICIOS DE TRANSPORTE EN ACTIVIDADES </t>
  </si>
  <si>
    <t xml:space="preserve">ADALGISA BRITO CASILLA </t>
  </si>
  <si>
    <t xml:space="preserve">APORTE ECONOMICO UNION DEPORTIVA </t>
  </si>
  <si>
    <t xml:space="preserve">ALBERTO A. DEL CARMAN PERALTA </t>
  </si>
  <si>
    <t>ACTIVIDAD DEPORTIVA 200 LB. DE CARNE DE POLLO</t>
  </si>
  <si>
    <t xml:space="preserve">REPOSICION VIATICOS CHOFER Y SEGURIDAD DE GOBERNADORA </t>
  </si>
  <si>
    <t xml:space="preserve">RAMON REYES BONIFACIO </t>
  </si>
  <si>
    <t xml:space="preserve">ESMERLIN RINCON LIZ </t>
  </si>
  <si>
    <t xml:space="preserve">FELPI O. OLIVO GERMAN </t>
  </si>
  <si>
    <t xml:space="preserve">MARIO SEVERINO ARAUJO </t>
  </si>
  <si>
    <t xml:space="preserve">APORTE ECONOMICO ARREGLO VIVIENDA </t>
  </si>
  <si>
    <t xml:space="preserve">LENY ROCINA SANTOS GARCIA </t>
  </si>
  <si>
    <t xml:space="preserve">APORTE ECONOMICO PROYECTO ECOLOGICO </t>
  </si>
  <si>
    <t>LEONIDAS ALMONTE MEDRANO</t>
  </si>
  <si>
    <t xml:space="preserve">YASMIL AQUINO ADON </t>
  </si>
  <si>
    <t xml:space="preserve">AYUDA SOCIAL ASOCIACION DISCAPACITADOS </t>
  </si>
  <si>
    <t>NATANAEL CHALAS TOLENTINO</t>
  </si>
  <si>
    <t xml:space="preserve">APORTE COMPRA DE BOMBA EL COROZO PERALVILLO </t>
  </si>
  <si>
    <t xml:space="preserve">REYES ADAMES MARTE </t>
  </si>
  <si>
    <t xml:space="preserve">ELADIO JAVIER </t>
  </si>
  <si>
    <t xml:space="preserve">LUCIA LEYBA LEYBA </t>
  </si>
  <si>
    <t>ANA YALISA CLETO MORENO</t>
  </si>
  <si>
    <t xml:space="preserve">APORTE ECONOMICO ARREGLO IGLESIA YAMASA </t>
  </si>
  <si>
    <t xml:space="preserve">ANIUSKA BRAZOBAN </t>
  </si>
  <si>
    <t xml:space="preserve">SONIA M. LEYBA LEYBA </t>
  </si>
  <si>
    <t xml:space="preserve">MELIZA M. FIGUEROA SANTANA </t>
  </si>
  <si>
    <t xml:space="preserve">PAGO POR SERVICIOS PRESTADOS PUBLICIDAD </t>
  </si>
  <si>
    <t xml:space="preserve">ELIAS MANUEL RODRIGUEZ ORTIZ </t>
  </si>
  <si>
    <t xml:space="preserve">SERVICIOS PRESTADOS CHOFER ESCOLAR </t>
  </si>
  <si>
    <t>GUILLERMINA REYES MORENO</t>
  </si>
  <si>
    <t xml:space="preserve">APORTE POR SERVICIOS AREAS PROTEGIDAS MEDIO AMBIENTE </t>
  </si>
  <si>
    <t xml:space="preserve">PUBLICIDAD FERIA DE TURISMO EN CADA RINCON </t>
  </si>
  <si>
    <t xml:space="preserve">REPARACION Y MANTENIMIENTO PLANTA ELECTRICA </t>
  </si>
  <si>
    <t xml:space="preserve">SUGEYS A. BRITO MENA </t>
  </si>
  <si>
    <t xml:space="preserve">PICADERAS JUGOS RENDICION DE CUENTAS </t>
  </si>
  <si>
    <t xml:space="preserve">LIDIA CONCEPCION PEGUERO </t>
  </si>
  <si>
    <t xml:space="preserve">SERVICIOS PRESTADOS DISTRIBUCION DE RACIONES </t>
  </si>
  <si>
    <t>COMPRA DE COMBUSTIBLE SEPTIEMBRE</t>
  </si>
  <si>
    <t xml:space="preserve">APORTE ECONOMICO A DISCAPASITADO </t>
  </si>
  <si>
    <t xml:space="preserve">JOSE RAMON GUSMAN </t>
  </si>
  <si>
    <t xml:space="preserve">GLORA ALBERTO </t>
  </si>
  <si>
    <t xml:space="preserve">RENTA DE VEHICULOS EN ACTIVIDADES </t>
  </si>
  <si>
    <t xml:space="preserve">MARIA I. MATOS DE LA CRUZ </t>
  </si>
  <si>
    <t>AYUDA ECONOMICA ARREGLO CAMINOS CHIRINO</t>
  </si>
  <si>
    <t xml:space="preserve">WILLIAM MARTES SORIANO </t>
  </si>
  <si>
    <t xml:space="preserve">AYUDA ECONOMICA CUERPO BOMBEROS GONZALO </t>
  </si>
  <si>
    <t xml:space="preserve">FELIX A. GOMEZ SANTANA </t>
  </si>
  <si>
    <t>RENTA LOCAL DE LA GOBERNACION YAMASA</t>
  </si>
  <si>
    <t xml:space="preserve">PEDRO MARTINEZ HERNADEZ </t>
  </si>
  <si>
    <t xml:space="preserve">AYUDA SOCIAL PARA ALIMENTOS YAMASA </t>
  </si>
  <si>
    <t xml:space="preserve">DOMINGO MANZUETA </t>
  </si>
  <si>
    <t>COMBUSTIBLE ARREGLO DE CAMINO EL GUANITO</t>
  </si>
  <si>
    <t xml:space="preserve">INAUGURACION EXTENSIONES DE LA UASD </t>
  </si>
  <si>
    <t xml:space="preserve">TRNSPORTE DE RACIONES POR LA PROVINCIA </t>
  </si>
  <si>
    <t xml:space="preserve">RAFAEL CAPELLAN GUERRERO </t>
  </si>
  <si>
    <t xml:space="preserve">APORTE ECONOMICO PARROCO PERALVILLO </t>
  </si>
  <si>
    <t>ADALGISA BRITO CASTILLO</t>
  </si>
  <si>
    <t xml:space="preserve">PUBLICIDAD EN INAGURACION DE LA UASD </t>
  </si>
  <si>
    <t xml:space="preserve">OPERATIVO OBRAS PUBLICAS SABANA G. DE BOYA </t>
  </si>
  <si>
    <t xml:space="preserve">MARIA R. ROSARIO FERNANDEZ </t>
  </si>
  <si>
    <t>PABLO CALDERON ADAMES</t>
  </si>
  <si>
    <t xml:space="preserve">REPOSICION DE VIATICOS ASISTENTE </t>
  </si>
  <si>
    <t xml:space="preserve">MAYELIN RAMIREZ SAVERINO </t>
  </si>
  <si>
    <t xml:space="preserve">YULISSA ALEXANDRA BRITO CASILLA </t>
  </si>
  <si>
    <t xml:space="preserve">SERVICIOS PRESTADOS ASISTENTE GOBERNACION </t>
  </si>
  <si>
    <t xml:space="preserve">SANTA S. GOMEZ LINAREZ </t>
  </si>
  <si>
    <t xml:space="preserve">REPOSICION DE CAJA CHICA OCTUBRE </t>
  </si>
  <si>
    <t xml:space="preserve">PAGO POR RENTA DE LOCAL EN ACTIVIDADES </t>
  </si>
  <si>
    <t xml:space="preserve">ANDRES J. CONTRERAS AQUINO </t>
  </si>
  <si>
    <t xml:space="preserve">ACTIVIDAD DIA CONTRA EL CANCER DE MAMA </t>
  </si>
  <si>
    <t>FRANSUANI RODRIGUEZ GIL</t>
  </si>
  <si>
    <t>TRANSPORTE BANDA DE MUSICA ACTIVIDAD BOYA</t>
  </si>
  <si>
    <t xml:space="preserve">REPARACION DE AIRES ACONDICIONADOS </t>
  </si>
  <si>
    <t>MARCIAL A. GUERRERO SANTO</t>
  </si>
  <si>
    <t xml:space="preserve">TRANSPORTE RASTRAS DE AGRICULTURA </t>
  </si>
  <si>
    <t xml:space="preserve">Y&amp;M TRANPORTE PRIV. Y SERV. LIMPIEZA </t>
  </si>
  <si>
    <t xml:space="preserve">OPERASTIVO DE OBRAS PUBLICAS BAYAGUANA </t>
  </si>
  <si>
    <t xml:space="preserve">PAGO DE ENERGIA ELECTRICA SEPTIEMBRE </t>
  </si>
  <si>
    <t xml:space="preserve">EMPRESA DOMINICANA DE ELECTICIDAD </t>
  </si>
  <si>
    <t>PAGO DE TELEFONO, FLOTA E INTERNET</t>
  </si>
  <si>
    <t>COMPRA DE TARJETAS EN HILO FUL COLOR</t>
  </si>
  <si>
    <t xml:space="preserve">PAGO LOCAR DE GOBERNACION YAMASA </t>
  </si>
  <si>
    <t xml:space="preserve">COMPRA DE MATERIALES </t>
  </si>
  <si>
    <t xml:space="preserve">LENIN A. GONZALEZ ORTIS </t>
  </si>
  <si>
    <t xml:space="preserve">COMPRA DE COMBUSTIBLE OCTUBRE </t>
  </si>
  <si>
    <t xml:space="preserve">MIRENI E. CONCEPCION VIDAL </t>
  </si>
  <si>
    <t xml:space="preserve">SERVICIOIS PRESTADOS CONTADOR COMPLETIVO </t>
  </si>
  <si>
    <t xml:space="preserve">SERVICIOS PRESTADOS SECRETARIA BAYAGUANA </t>
  </si>
  <si>
    <t xml:space="preserve">ELIANNI A. AVELINO LEYVA </t>
  </si>
  <si>
    <t xml:space="preserve">SERVICIOS PRESTADOS PUBLICIDAD </t>
  </si>
  <si>
    <t xml:space="preserve">SERVICIOS PRESTADOS PLOMERIA EN BAÑOS </t>
  </si>
  <si>
    <t xml:space="preserve">MIGUEL JIMENEZ MERCEDES </t>
  </si>
  <si>
    <t xml:space="preserve">RENTA DE VEHICULOS PARA GOBERNACION </t>
  </si>
  <si>
    <t xml:space="preserve">HENDERSON D. PEGUERO GARCIA </t>
  </si>
  <si>
    <t xml:space="preserve">JOSE FINA GONZALEZ SANCHEZ </t>
  </si>
  <si>
    <t>APORTE ECONOMICO A IGLESIA MAHANAIM</t>
  </si>
  <si>
    <t xml:space="preserve">CRISTIAN P. FERNANDEZ FERNANDEZ </t>
  </si>
  <si>
    <t xml:space="preserve">APORTE ECONOMICO TENDINDO ELECTRICO EN MEDIA CARA </t>
  </si>
  <si>
    <t xml:space="preserve">ANA MARIA DE LOS SANTOS </t>
  </si>
  <si>
    <t xml:space="preserve">KHATY B. CASTILLO HUBIERES </t>
  </si>
  <si>
    <t xml:space="preserve">MATILDE ORTIZ RAMIREZ </t>
  </si>
  <si>
    <t>MARIA DE LA ROSA MONEGRO</t>
  </si>
  <si>
    <t xml:space="preserve">HECTOR B. ROSARIO MARTE </t>
  </si>
  <si>
    <t xml:space="preserve">STELYN F. VILLAR VASQUEZ </t>
  </si>
  <si>
    <t xml:space="preserve">REPARACION DE VEHICULO DE LA GOBERNACION </t>
  </si>
  <si>
    <t xml:space="preserve">MULTISERVICES CASRO CONTRERAS </t>
  </si>
  <si>
    <t xml:space="preserve">REPARACION DE MUEBLES RECEPCION </t>
  </si>
  <si>
    <t xml:space="preserve">DULCE MARIA MENDOZA YGMACIO </t>
  </si>
  <si>
    <t xml:space="preserve">APORTE ECONOMICO POLICIA COMUNITARIA </t>
  </si>
  <si>
    <t xml:space="preserve">FRANCISCO A. VARGAS MORENO </t>
  </si>
  <si>
    <t xml:space="preserve">AYUDA ECONOMICA   </t>
  </si>
  <si>
    <t xml:space="preserve">MIGUEL ANGEL DE LA ROSA </t>
  </si>
  <si>
    <t xml:space="preserve">COMBUSTIBLE Y DONACION DE GOMA A POLICIA NACIONAL </t>
  </si>
  <si>
    <t>RAYSA BAUTISTA HIDALGO</t>
  </si>
  <si>
    <t xml:space="preserve">ALMUERZOS EN INAUGURACION UASD YAMASA  </t>
  </si>
  <si>
    <t>JOHENDI MORLA VARGAS</t>
  </si>
  <si>
    <t xml:space="preserve">RENTA DE VEHICULO PARA GOBERNACION </t>
  </si>
  <si>
    <t>PAGO DE IMPUESTO IR-17 JUNIO 2023</t>
  </si>
  <si>
    <t>PAGO DE IMPUESTO IR-17 AGOSTO 2023</t>
  </si>
  <si>
    <t>PAGO DE IMPUESTO IR-17 JULIO 2023</t>
  </si>
  <si>
    <t xml:space="preserve">OPERATIVO CONTRA EL DENGUE COMBUSTIBLE </t>
  </si>
  <si>
    <t xml:space="preserve">REPOSICION DE CAJA CHICA NOVIEMBRE </t>
  </si>
  <si>
    <t>COMPRA ALMUERZOS TORMENTA FRANKLIN</t>
  </si>
  <si>
    <r>
      <t xml:space="preserve">        </t>
    </r>
    <r>
      <rPr>
        <b/>
        <i/>
        <sz val="20"/>
        <color theme="1"/>
        <rFont val="Arial Narrow"/>
        <family val="2"/>
      </rPr>
      <t xml:space="preserve"> </t>
    </r>
    <r>
      <rPr>
        <b/>
        <i/>
        <sz val="16"/>
        <color theme="1"/>
        <rFont val="Arial Narrow"/>
        <family val="2"/>
      </rPr>
      <t xml:space="preserve">Gobernación Provincial de </t>
    </r>
    <r>
      <rPr>
        <b/>
        <sz val="16"/>
        <color theme="1"/>
        <rFont val="Arial Narrow"/>
        <family val="2"/>
      </rPr>
      <t>Monte Plata</t>
    </r>
  </si>
  <si>
    <t xml:space="preserve">ACTIVIDAD ENCUENTRO CON BARBEROS </t>
  </si>
  <si>
    <t xml:space="preserve">APORTE ECONOMICO ACADEMIA DE MUSICA </t>
  </si>
  <si>
    <t xml:space="preserve">DANIEL A. QUEZADA DE LA CRUZ </t>
  </si>
  <si>
    <t xml:space="preserve">JULIO C. SIERRA RODRIGUES </t>
  </si>
  <si>
    <t xml:space="preserve">APORTE ECONOMICO OBRAS PUBLICAS SABANA G DE BOYA </t>
  </si>
  <si>
    <t>JESSIE  PROPERTY MANAGEMENT SRL.</t>
  </si>
  <si>
    <t xml:space="preserve">Y&amp;M TRANSPORTE PRIV. Y SERV. DE LIMPIEZA </t>
  </si>
  <si>
    <t xml:space="preserve">IMPRESIONES EN COLOR </t>
  </si>
  <si>
    <t xml:space="preserve">HUMBERTO SOLUCIONES TECNOLOGICAS </t>
  </si>
  <si>
    <t xml:space="preserve">DONACION DE CANASTILLAS A EMBARAZADAS </t>
  </si>
  <si>
    <t xml:space="preserve">AYUDA SOCIAL COMPRA DE 5 ATAUDES </t>
  </si>
  <si>
    <t xml:space="preserve">SERVICIOS PRESTADOS  FOTOGRAFO </t>
  </si>
  <si>
    <t xml:space="preserve">RICARDIO CARABALLO ROJAS </t>
  </si>
  <si>
    <t>APORTE ECONOMICOARREGLO DE CA MINO</t>
  </si>
  <si>
    <t xml:space="preserve">RAFAEL A. GURIDIS ALTAGRACIA </t>
  </si>
  <si>
    <t xml:space="preserve">SERVICIOS PRESTADOS INFORMACION  </t>
  </si>
  <si>
    <t xml:space="preserve">ELIANNI ALEXANDRA AVELINO LEYBA </t>
  </si>
  <si>
    <t xml:space="preserve">NARCISA MARIA VEGASO CORDONES </t>
  </si>
  <si>
    <t xml:space="preserve">APORTE ECONOMICO SERVICIOS EN AREAS PROTEGIDAS </t>
  </si>
  <si>
    <t xml:space="preserve">REPARACION VEHICULO DE LA GOBERNACION </t>
  </si>
  <si>
    <t xml:space="preserve">PAGO DE ELECTRICIDAD OCTUBRE </t>
  </si>
  <si>
    <t xml:space="preserve">EMPRESA DOMINICANA DE ELCTRICIDAD </t>
  </si>
  <si>
    <t xml:space="preserve">COMPRA DE COMBUSTIBLE NOVIEMBRE </t>
  </si>
  <si>
    <t xml:space="preserve">SERVICIOS DE REPARACION DE MUEBLES GOBERNACION </t>
  </si>
  <si>
    <t xml:space="preserve">DULCE MARIA MENDOZA YGNACIO </t>
  </si>
  <si>
    <t xml:space="preserve">APORTE ECONOMICO ACTIVIDAD CEZOPAS </t>
  </si>
  <si>
    <t xml:space="preserve">NORIS ZAPATA VERAS </t>
  </si>
  <si>
    <t xml:space="preserve">REPOSICION DE VIATICOS ASISTENTE Y CONTADOR DE LA GOBERNACION </t>
  </si>
  <si>
    <t xml:space="preserve">SERVICIOS DE TRASPORTE RACIONES 9 VIAJES </t>
  </si>
  <si>
    <t xml:space="preserve">SERVICIOS PRESTADOS ARREGLO DE CAMINOS </t>
  </si>
  <si>
    <t>ELIAS M. RODRIGUEZ ORTIZ</t>
  </si>
  <si>
    <t>FENOMENO ATMOSFERICO 18/19NOV.</t>
  </si>
  <si>
    <t xml:space="preserve">REPOSICION DE CAJA CHICA DICIEMBRE </t>
  </si>
  <si>
    <t>TRANSPORTE ESTUDIANTES DE LA UASD</t>
  </si>
  <si>
    <t>OPERATIVO EN FENOMENO ATMOSFERICO</t>
  </si>
  <si>
    <t xml:space="preserve">AYUDA SOCIAL ARREGLO DE VIVIENDA </t>
  </si>
  <si>
    <t xml:space="preserve">THANIA VALENZUELA FIGUEREO </t>
  </si>
  <si>
    <t>REGALIA PASCUAL PROTOCOLO</t>
  </si>
  <si>
    <t>REGALIA PASCUAL CONTADOR COMPLETIVO</t>
  </si>
  <si>
    <t xml:space="preserve">MICHAEL YORDIS MUÑOZ MEDRANO </t>
  </si>
  <si>
    <t xml:space="preserve">REGALIA PASCUAL SECRETARIA COMPLETIVO </t>
  </si>
  <si>
    <t xml:space="preserve">MEIRENI E. COCEPCION VIDADL </t>
  </si>
  <si>
    <t xml:space="preserve">REGALIA PASCUAL CHOFER COMPLETIVO </t>
  </si>
  <si>
    <t xml:space="preserve">REGALIA PASCUAL SECRETARIA YAMASA </t>
  </si>
  <si>
    <t xml:space="preserve">REGALIA PASCUAL ADM. DE REDES </t>
  </si>
  <si>
    <t xml:space="preserve">REGALIA PASCUAL RECEPCION </t>
  </si>
  <si>
    <t xml:space="preserve">REGALIA PACUAL CONSERJE </t>
  </si>
  <si>
    <t xml:space="preserve">REGALIA PASCUAL PERIODISTA </t>
  </si>
  <si>
    <t xml:space="preserve">REGALIA PASCUAL ENCARGADA DE COCINA </t>
  </si>
  <si>
    <t xml:space="preserve">REGALIA PASCUAL  INFORMACION  </t>
  </si>
  <si>
    <t xml:space="preserve">ERICSON JOSE PEGUERO GARCIA </t>
  </si>
  <si>
    <t xml:space="preserve">APORTE ECONOMICO ESTUDIANTES INGLESPOR INMERSION </t>
  </si>
  <si>
    <t>ALEXANDER LEYBA MORENO</t>
  </si>
  <si>
    <t>RENTA LOCAL POLICIA EN EL GUANITO</t>
  </si>
  <si>
    <t xml:space="preserve">DONACION DE BOMBA SUMERGIBLE CAÑUELO </t>
  </si>
  <si>
    <t xml:space="preserve">ERROR DE MARGEN </t>
  </si>
  <si>
    <t xml:space="preserve">APORTE ECONOMICO ACUEDUCTO LOS LIMONES </t>
  </si>
  <si>
    <t>LIMPIENZA DRENAJE LA TORMENTA Y EL VERTEDERO</t>
  </si>
  <si>
    <t>APORTE ECONOMICO ARREGLO DE CAMINO</t>
  </si>
  <si>
    <t xml:space="preserve">SERVICIOS EN TRANSPORTE DE RACIONES </t>
  </si>
  <si>
    <t>APORTE ECONOMICO TORNEO DE SOFT BALL</t>
  </si>
  <si>
    <t xml:space="preserve">JUAN JOSE DE JESUS DE LA ROSA </t>
  </si>
  <si>
    <t xml:space="preserve">PUBLICIDAD EN ACTO YAMASA </t>
  </si>
  <si>
    <t xml:space="preserve">BLOCK LUGO </t>
  </si>
  <si>
    <t xml:space="preserve">REPOSICION DE CHEQUE 17161 ELECTRICIDAD </t>
  </si>
  <si>
    <t xml:space="preserve">DJE CONSTRUCTORA </t>
  </si>
  <si>
    <t xml:space="preserve">ASOCIACION DE CAMIONEROS DE MONTE PLATA </t>
  </si>
  <si>
    <t xml:space="preserve">VIAJES MATERIAL BAYAGUANA OPERATIVO FENOMENO ATMOSFERICO </t>
  </si>
  <si>
    <t xml:space="preserve">TUBOS ALCANTARILLA ARABELA BAYAGUANA </t>
  </si>
  <si>
    <t xml:space="preserve">COMPRA DE LAPTOP OFICINA DE CONTABILIDAD </t>
  </si>
  <si>
    <t>APORTE ECONOMICO ACTIVIDAD (SUPERATE)</t>
  </si>
  <si>
    <t xml:space="preserve">LUZ MARIA DE PAULA </t>
  </si>
  <si>
    <t xml:space="preserve">APORTE ECONOMICO MANTENIMIENTO DEPORTES </t>
  </si>
  <si>
    <t xml:space="preserve">CRISMEIDI BIVIECA SANTANA </t>
  </si>
  <si>
    <t>APORTE ECONOMICO ARREGLO VIVIENDA</t>
  </si>
  <si>
    <t xml:space="preserve">KATY M. AQUINO VARGAS </t>
  </si>
  <si>
    <t xml:space="preserve">APORTE REPARACION HOPITAL DE BAYAGUANA </t>
  </si>
  <si>
    <t>RAPELMARE, SRL</t>
  </si>
  <si>
    <t xml:space="preserve">PAGO DE CABLE TV ASTER </t>
  </si>
  <si>
    <t xml:space="preserve">JOSEFA DE LA CRUZ </t>
  </si>
  <si>
    <t xml:space="preserve">RENTA DE VEHICULO DE GOBERNACION </t>
  </si>
  <si>
    <t>RAFAEL E. TOLENTINO POLANCO</t>
  </si>
  <si>
    <t xml:space="preserve">ARREGLO DE ALCANTARILLA CARABELA BAYAGUANA </t>
  </si>
  <si>
    <t xml:space="preserve">JULIO A. LUNA GONZALEZ </t>
  </si>
  <si>
    <t>Y&amp;M TRANSPORTE PRIV.Y SERV. DE LIMPIEZA</t>
  </si>
  <si>
    <t xml:space="preserve">DONACION DE COMBUSTIBLE ALCANTARILLA SABANA G. DE BOYA </t>
  </si>
  <si>
    <t xml:space="preserve">FERMIN GAVINO BALBUENA </t>
  </si>
  <si>
    <t xml:space="preserve">JUAN ROJAS JAVIER </t>
  </si>
  <si>
    <t xml:space="preserve">APORTE ECONOMICO ARREGLO DE ALCANTARILLA </t>
  </si>
  <si>
    <t xml:space="preserve">ALVIN ANTONIO APONTE TAVERAS </t>
  </si>
  <si>
    <t xml:space="preserve">ARREGLO ALCANTARILLA CARABELA BAYAGUANA </t>
  </si>
  <si>
    <t xml:space="preserve">REPOSICION DE VIATICOS GASTOS DE REPRESENTACION GOBERNADORA </t>
  </si>
  <si>
    <t xml:space="preserve">MANUEL HERNADEZ </t>
  </si>
  <si>
    <t xml:space="preserve">APORTE ECONOMICO CLUB 27 DE FEBRERO </t>
  </si>
  <si>
    <t xml:space="preserve">COMPRA DE GOMAS ACTIVIDAD DE MOTORISTAS </t>
  </si>
  <si>
    <t>SALVADOR COLON SEVERINO</t>
  </si>
  <si>
    <t xml:space="preserve">LUIS A. ROSARIO AQUINO </t>
  </si>
  <si>
    <t>RUDELANIA DEL ROSARIO DE ZANUSSI</t>
  </si>
  <si>
    <t xml:space="preserve">MATERIALES ALCANTARILLA DE BAYAGUANA </t>
  </si>
  <si>
    <t xml:space="preserve">CONSTRUCTORA RODRIGUEZ </t>
  </si>
  <si>
    <t xml:space="preserve">COMPRA DE COMBUSTIBLE DICIEMBRE </t>
  </si>
  <si>
    <t xml:space="preserve">PAGO IMPUESTO I-R17 OCTUBRE </t>
  </si>
  <si>
    <t xml:space="preserve">PAGO IMPUESTO I-R17 SEPTIEMBRE </t>
  </si>
  <si>
    <t>PAGO IMPUESTO I-R17 NOVIEMBRE</t>
  </si>
  <si>
    <t xml:space="preserve">APORTE ECONOMICO ALMUELZOS NAVIDEÑOS </t>
  </si>
  <si>
    <t xml:space="preserve">SERVICIOS DE TRANSPORTE ALMUERZOS NAVIDEÑOS </t>
  </si>
  <si>
    <t xml:space="preserve">JUAN CARRERA </t>
  </si>
  <si>
    <t xml:space="preserve">FLAVIO SEVERINO FABIAN </t>
  </si>
  <si>
    <t xml:space="preserve">AYUDA SOCIAL PARA VIVIENDA </t>
  </si>
  <si>
    <t xml:space="preserve">REPOSICION DE VIATICOS ASISTENTE DE LA GOBERNADORA </t>
  </si>
  <si>
    <t xml:space="preserve">ARREGLO DE CAMINOS SABANA G. DE BOYA </t>
  </si>
  <si>
    <t xml:space="preserve">ADON DAVID VARGAS CONCEPCION </t>
  </si>
  <si>
    <t xml:space="preserve">VICTOR H. GERMAN FIGUEROA </t>
  </si>
  <si>
    <t xml:space="preserve">ACTIVIDADES DE LA GOBERNACION </t>
  </si>
  <si>
    <t xml:space="preserve">SERVICIOS DE PUBLICIDAD ACTIVIDAD MOTORISTAS </t>
  </si>
  <si>
    <t xml:space="preserve">JONANATAN L. CONTRERAS HERNANDEZ </t>
  </si>
  <si>
    <t xml:space="preserve">SERVICIOS PRESTADOS DICIEMBRE SEGURIDAD </t>
  </si>
  <si>
    <t>SERVICIOS PRESTADOS ENGARGADO DE SEGURIDAD</t>
  </si>
  <si>
    <t>SERVICIOS PRESTADOS RECEPCIONISTA</t>
  </si>
  <si>
    <t>SERVICIOS PRESTADOS ENGARGADA DE LIMPIEZA</t>
  </si>
  <si>
    <t>SERVICIOS PRESTADOS  JARDINERO</t>
  </si>
  <si>
    <t xml:space="preserve">APORTE ECONOMICO POR SERVICIOS EN AREAS PROTEGIDAS </t>
  </si>
  <si>
    <t xml:space="preserve">APORTE ECONOMICO OPERATIVO OBRAS PUBLICAS SABANA G. DE BOYA </t>
  </si>
  <si>
    <t>JESSIE PROPERTY MANAGEMENT,SRL.</t>
  </si>
  <si>
    <t xml:space="preserve">APORTE ECONOMICO SERVICIOS ALMUERZOS NAVIDEÑOS </t>
  </si>
  <si>
    <t xml:space="preserve">BRENDA J. LIRIANO CARRASCO </t>
  </si>
  <si>
    <t xml:space="preserve">ALTAGRACIA SANTANA VELEZ </t>
  </si>
  <si>
    <t xml:space="preserve">SERVICIOS PRESTADOS ALMURZOS NAVIDEÑOS </t>
  </si>
  <si>
    <t xml:space="preserve">ALQUIMEDES ORTIZ CRUZ </t>
  </si>
  <si>
    <t xml:space="preserve">ERIBERTO SATURRIA FABIA </t>
  </si>
  <si>
    <t xml:space="preserve">ALCANTARILLA CARABELA BAYAGUANA </t>
  </si>
  <si>
    <t xml:space="preserve">SERVICIOS DE PUBLICIDAD EN ALMURZOS NAVIDEÑOS </t>
  </si>
  <si>
    <t xml:space="preserve">FATIMA M. ROSARIO SATURRIA </t>
  </si>
  <si>
    <t>ANULADO</t>
  </si>
  <si>
    <t xml:space="preserve">DANNIS R. MATOS  GONZALEZ </t>
  </si>
  <si>
    <t xml:space="preserve">COMPRA DE 2 BANNER ACTIVIDAD BARBEROS Y MOTOCONCHOS </t>
  </si>
  <si>
    <t xml:space="preserve">ALMUERZO ACTIVIDADES DEPORTES Y GOBERNACION </t>
  </si>
  <si>
    <t xml:space="preserve">SONIDO EN ACTIVIDAD ALMUEZOS NAVIDEÑOS </t>
  </si>
  <si>
    <t xml:space="preserve">REPOSICION DE VIATICOS A CHOFER Y CONTADOR </t>
  </si>
  <si>
    <t>OPERATIVO NAVIDEÑO 2023 DEFENSA CIVIL</t>
  </si>
  <si>
    <t>RENTA DE VEHICULO ALMUERZOS NAVIDEÑOS</t>
  </si>
  <si>
    <t xml:space="preserve">RENTA VEHICULO GOBERNADORA POR VEHICULO DE GOBERNACION AVERIADO </t>
  </si>
  <si>
    <t xml:space="preserve">NATANIEL ACOSTA FAMILIA </t>
  </si>
  <si>
    <t>CRISTIAN JHUNIOR FRIAS DE LA CRUZ</t>
  </si>
  <si>
    <t>CHEQUE</t>
  </si>
  <si>
    <t xml:space="preserve">NOMBRE </t>
  </si>
  <si>
    <t xml:space="preserve">MONTO </t>
  </si>
  <si>
    <t xml:space="preserve">                                            GASTOS INCURIDOS EN LA FERIA EXPO MONTE PLATA CONSUME LO NUESTRO 2022</t>
  </si>
  <si>
    <t xml:space="preserve">           FERIA EXPO MONTE PLATA CONSUME LO NUESTRO 2022 </t>
  </si>
  <si>
    <t xml:space="preserve">OPERATIVO DE FUMIGACION CONTRA EL DENGUE </t>
  </si>
  <si>
    <t xml:space="preserve">ALMUERZOS OPERATIVO DEL INTRANT BAYAGUANA </t>
  </si>
  <si>
    <t xml:space="preserve">MARIO SOSA FABIAN </t>
  </si>
  <si>
    <t>ALCANTARILLA BEHUCO COLORAO PERALVILLO</t>
  </si>
  <si>
    <t>CONSTRUCTORA JUREMA, EIRL.</t>
  </si>
  <si>
    <t xml:space="preserve">ALMUERZOS NAVIDEÑOS COMPRA DE ALIMENTOS </t>
  </si>
  <si>
    <t xml:space="preserve">CARLOS PERREZ </t>
  </si>
  <si>
    <t xml:space="preserve">FIESTAS NAVIDEÑA ORQUESTA ARTISTICA </t>
  </si>
  <si>
    <t>REPOSICION DE CAJA CHICA ENERO 2024</t>
  </si>
  <si>
    <t>COMBUSTIBLE TRANPORTE DE ALMUERZOS NAVIDENOS</t>
  </si>
  <si>
    <t xml:space="preserve">VIAJES MATERIAL SABANA G. B. OPERATIVO FENOMENO </t>
  </si>
  <si>
    <t xml:space="preserve">APORTE REPARACION HOSPITAL DE BAYAGUANA </t>
  </si>
  <si>
    <t xml:space="preserve">APORTE ECONOMICO VOLUNTARIADO HOSPITAL DE BAYAGUANA </t>
  </si>
  <si>
    <t xml:space="preserve">TRANSPORTE DE RACIONES POR LA PROVINCIA </t>
  </si>
  <si>
    <t xml:space="preserve">CECILIO Y. BERROA RECIO </t>
  </si>
  <si>
    <t>BONANZA DOMINICANA,SAS.</t>
  </si>
  <si>
    <t xml:space="preserve">APORTE ALCANTARILLA CARABELA BAYAGUANA </t>
  </si>
  <si>
    <t xml:space="preserve">JHUNIOR J.ROMERO TAVERAS </t>
  </si>
  <si>
    <t xml:space="preserve">REPARCION CAMINO EL CACIQUE OPERATIVO FENOMENO ATMOSFERICO </t>
  </si>
  <si>
    <t xml:space="preserve">LUIS Y. FRANCISCO HEREDIA </t>
  </si>
  <si>
    <t xml:space="preserve">COMPRA COMBUSTIBLE DICIEMBRE </t>
  </si>
  <si>
    <t>TRANSPORTE DE MATERIALES Y ENSERES OPERATIVO</t>
  </si>
  <si>
    <t xml:space="preserve">ALMUERZO OBRAS PUBLICAS SABANA G. DE BOYA </t>
  </si>
  <si>
    <t xml:space="preserve">ARREGLO DE ZANJAS LA TORMENTA Y EL VERTEDERO BAYAGUANA </t>
  </si>
  <si>
    <t xml:space="preserve">ALMUERZOS OBRAS PUBLICAS SABANA G. DE BOYA </t>
  </si>
  <si>
    <t xml:space="preserve">SERVICIOS DE TRANSPORTE RACIONES 9 VIAJES </t>
  </si>
  <si>
    <t>CORONA DE FLORES ACTO BATALLA ARROYO BERMEJO</t>
  </si>
  <si>
    <t xml:space="preserve">ALCANTARILLA LA GORRETA YAMASA OPERATIVO </t>
  </si>
  <si>
    <t xml:space="preserve">RENTA DE VEHICULO MESAJERIA DE GOBERNACION </t>
  </si>
  <si>
    <t xml:space="preserve">ALMUERZOS NAVIDEÑOS EN LA PROVINCIA </t>
  </si>
  <si>
    <t xml:space="preserve">RAUL DE JESUS RODRIGUEZ SANTANA </t>
  </si>
  <si>
    <t xml:space="preserve">                                                                                     INFORME DE INGRESOS Y EGRESOS </t>
  </si>
  <si>
    <t>PAGO 50% RESTANTES ALCANTARILLA BEHUCO COLORAO PERALVILLO</t>
  </si>
  <si>
    <t xml:space="preserve">                                         Preparado por _________________________        Aprobado Por ____________________________</t>
  </si>
  <si>
    <r>
      <t xml:space="preserve">                                                                           </t>
    </r>
    <r>
      <rPr>
        <sz val="11"/>
        <color rgb="FFFF0000"/>
        <rFont val="Calibri"/>
        <family val="2"/>
        <scheme val="minor"/>
      </rPr>
      <t xml:space="preserve"> INTERIOR Y POLICIA </t>
    </r>
  </si>
  <si>
    <t xml:space="preserve">                             GASTOS CONCURIDOS EN OERATIVO POR DAÑOS DEL FENOMENO ATMOSFERICO 2023</t>
  </si>
  <si>
    <t xml:space="preserve">DEPOSITO DE PRESIDENCIA </t>
  </si>
  <si>
    <t xml:space="preserve">                             Relacion de cheques en transito del mes de Enero de 2024</t>
  </si>
  <si>
    <t>ENERO 2024 .</t>
  </si>
  <si>
    <t xml:space="preserve">                                                                          INTERIOR Y POLICIA </t>
  </si>
  <si>
    <t xml:space="preserve">                                             REPARACION DE CAMIONETA MITSUBISHI BLANCA </t>
  </si>
  <si>
    <t>REPOSICION DE CAJA CHICA  MARZO 2024</t>
  </si>
  <si>
    <t xml:space="preserve">COMPRA DE MATERIAL GASTABLE Y REPARACION DE EQUIPO </t>
  </si>
  <si>
    <t xml:space="preserve">COMPRA ALMUERZOS Y REFRIGERIOS ACTIVIDAD DE GOBERNACION </t>
  </si>
  <si>
    <t xml:space="preserve">SERVICIOS DE TRANSPORTE </t>
  </si>
  <si>
    <t xml:space="preserve">SERVICIOS DE LIMPIEZA ZANJA EN LOS COCOS </t>
  </si>
  <si>
    <t xml:space="preserve">COMPRA DE SUMINISTROS PARA LA GOBERNACION </t>
  </si>
  <si>
    <t>JONATAN LUCIANO CONTRERAS H.</t>
  </si>
  <si>
    <t xml:space="preserve">JONATAN LUCIANO CONTRERAS H. </t>
  </si>
  <si>
    <t xml:space="preserve">DEMETRIO G. DE LOS SANTOS GONZALEZ </t>
  </si>
  <si>
    <t xml:space="preserve">SERVICIOS DE TRANSPORTE DE RACIONES </t>
  </si>
  <si>
    <t xml:space="preserve">YANIRIS MERCDES </t>
  </si>
  <si>
    <t xml:space="preserve">COMPRA DE REFRIGERIOS Y COMESTIBLES </t>
  </si>
  <si>
    <t xml:space="preserve">COMPRA DE ALMUERZOS EN ACTIVIDADES DE LA GOBERNACION </t>
  </si>
  <si>
    <t xml:space="preserve">DONACION A HOSPITAL DE BAYAGUANA CONSERJES </t>
  </si>
  <si>
    <t xml:space="preserve">RACHEL INES ARIAS SANTANA </t>
  </si>
  <si>
    <t xml:space="preserve">MELISSA DEL ROSARIO MARTINEZ </t>
  </si>
  <si>
    <t xml:space="preserve">PAGO POR RENTA DE VEHICULO EN LA GOBERNACION </t>
  </si>
  <si>
    <t xml:space="preserve">TRANSFERENCIA DE FONDOS AYUDAS Y DONACIONES </t>
  </si>
  <si>
    <t xml:space="preserve">GOBERNACION CIVIL PROVINCIAL MONTE PLATA </t>
  </si>
  <si>
    <t xml:space="preserve">                                                                                                           GOBERNACION CIVIL DE MONTE PLATA </t>
  </si>
  <si>
    <t xml:space="preserve">                                                                                                                 PRESUPUESTO 2024</t>
  </si>
  <si>
    <t>PROGRAMA        15</t>
  </si>
  <si>
    <t>PRODUCTO         00</t>
  </si>
  <si>
    <t>ACTIVIDAD          0005</t>
  </si>
  <si>
    <t>FONDO                100</t>
  </si>
  <si>
    <t>CUENTAS</t>
  </si>
  <si>
    <t>DESCRIPCION</t>
  </si>
  <si>
    <t>2.1.1.1.01</t>
  </si>
  <si>
    <t>Sueldos empleados fijos</t>
  </si>
  <si>
    <t>2.1.1.3.01</t>
  </si>
  <si>
    <t>Sueldos al personal fijo en trámite de pensiones</t>
  </si>
  <si>
    <t>2.1.5.1.01</t>
  </si>
  <si>
    <t>Contribuciones al seguro de salud</t>
  </si>
  <si>
    <t>2.1.5.2.01</t>
  </si>
  <si>
    <t>Contribución al seguro de pensiones</t>
  </si>
  <si>
    <t>2.1.5.3.01</t>
  </si>
  <si>
    <t>Contribución al seguro de riesgo laboral</t>
  </si>
  <si>
    <t>REMUNERACIONES</t>
  </si>
  <si>
    <t>2.2.1.2.01</t>
  </si>
  <si>
    <t xml:space="preserve">SERVICIOS TELEFONICOS DE LARGA DISTANCIA </t>
  </si>
  <si>
    <t>2.2.1.3.01</t>
  </si>
  <si>
    <t xml:space="preserve">TELEFONO LOCAR </t>
  </si>
  <si>
    <t>2.2.1.5.01</t>
  </si>
  <si>
    <t xml:space="preserve">SERVICIOS DE INTERNET Y TELEVICION POR CABLE </t>
  </si>
  <si>
    <t>2.2.1.6.01</t>
  </si>
  <si>
    <t xml:space="preserve">ENERGIA ELECTRICA </t>
  </si>
  <si>
    <t>2.2.2.1.01</t>
  </si>
  <si>
    <t xml:space="preserve">PUBLICIDAD Y PROPAGANDA </t>
  </si>
  <si>
    <t>2.2.5.1.01</t>
  </si>
  <si>
    <t xml:space="preserve">ALQUILERES Y RENTAS DE EDIFICACIONES Y LOCALES </t>
  </si>
  <si>
    <t>2.2.7.1.01</t>
  </si>
  <si>
    <t xml:space="preserve">REPARACION Y MANTENIMIENTO MENORES EN EDIFICACIONES </t>
  </si>
  <si>
    <t>2.2.8.2.01</t>
  </si>
  <si>
    <t xml:space="preserve">COMISION Y GASTOS </t>
  </si>
  <si>
    <t>2.2.8.3.01</t>
  </si>
  <si>
    <t xml:space="preserve">SERVICIOS SANITARIOS MEDICOS Y VETRERINARIOS </t>
  </si>
  <si>
    <t>2.2.8.6.01</t>
  </si>
  <si>
    <t xml:space="preserve">EVENTOS GENERALES </t>
  </si>
  <si>
    <t>2.2.8.7.01</t>
  </si>
  <si>
    <t xml:space="preserve">SERVICIOS TECNICOS Y PROFECIONALES </t>
  </si>
  <si>
    <t>2.3.1.1.01</t>
  </si>
  <si>
    <t xml:space="preserve">ALIMENTOS Y BEBIDAS PARA PERSONAL </t>
  </si>
  <si>
    <t>2.3.7.1.01</t>
  </si>
  <si>
    <t xml:space="preserve">GASOLINA </t>
  </si>
  <si>
    <t>2.3.9.2.01</t>
  </si>
  <si>
    <t xml:space="preserve">UTILES MATERIALES DE ESCRITORIO, OFICINA E INFORMATICA </t>
  </si>
  <si>
    <t>2.3.9.8.01</t>
  </si>
  <si>
    <t xml:space="preserve">REPUESTOS </t>
  </si>
  <si>
    <t>2.4.1.2.02</t>
  </si>
  <si>
    <t xml:space="preserve">AYUDAS Y DONACIONES OCASIONALES A HOGARES Y PERSONAS </t>
  </si>
  <si>
    <t>2.4.1.3.01</t>
  </si>
  <si>
    <t xml:space="preserve">PREMIOS LITERARIOS DEPORTIVOS Y CULTURALES </t>
  </si>
  <si>
    <t>2.6.1.1.01</t>
  </si>
  <si>
    <t xml:space="preserve">MUEBLES, EQUIPOS DE OFCINA Y ESTANTERIAS </t>
  </si>
  <si>
    <t xml:space="preserve">GASTOS  </t>
  </si>
  <si>
    <t>Preparado Por._____________________        Revisado Por. _____________________</t>
  </si>
  <si>
    <t xml:space="preserve">               Gobernación Provincial de Monte Plata</t>
  </si>
  <si>
    <t>Balance Anterior al 28 de Febrero de 2024</t>
  </si>
  <si>
    <t>Marzo2024.</t>
  </si>
  <si>
    <t>Abril2024.</t>
  </si>
  <si>
    <t xml:space="preserve">                                                        INFORME DE INGRESOS Y EGRESOS </t>
  </si>
  <si>
    <r>
      <t xml:space="preserve">Periodo del </t>
    </r>
    <r>
      <rPr>
        <sz val="10"/>
        <color theme="1"/>
        <rFont val="Times New Roman"/>
        <family val="1"/>
      </rPr>
      <t xml:space="preserve">01 </t>
    </r>
    <r>
      <rPr>
        <b/>
        <i/>
        <sz val="10"/>
        <color theme="1"/>
        <rFont val="Times New Roman"/>
        <family val="1"/>
      </rPr>
      <t xml:space="preserve">al 30 de Marzo al 12 de Abril </t>
    </r>
    <r>
      <rPr>
        <b/>
        <sz val="10"/>
        <color theme="1"/>
        <rFont val="Times New Roman"/>
        <family val="1"/>
      </rPr>
      <t>de 2024</t>
    </r>
  </si>
  <si>
    <t>Conciliacion Bancaria al Mes de Marzo y Abril de 2024</t>
  </si>
  <si>
    <t xml:space="preserve">                                                                                                                               FECHA:</t>
  </si>
  <si>
    <t>Marzo y Abril 2024</t>
  </si>
  <si>
    <t>MAYO 2024.</t>
  </si>
  <si>
    <t xml:space="preserve">Preparado Por._____________________       </t>
  </si>
  <si>
    <t xml:space="preserve"> Revisado Por. _________________________</t>
  </si>
  <si>
    <t>Conciliacion Bancaria al Mes de Mayo 2024</t>
  </si>
  <si>
    <t>Conciliacion Bancaria al Mes de JUNIO 2024</t>
  </si>
  <si>
    <t>Numero de cuentas:      9604667575</t>
  </si>
  <si>
    <r>
      <t xml:space="preserve">Numero de cuentas:      </t>
    </r>
    <r>
      <rPr>
        <b/>
        <u/>
        <sz val="11"/>
        <color theme="1"/>
        <rFont val="Calibri"/>
        <family val="2"/>
        <scheme val="minor"/>
      </rPr>
      <t xml:space="preserve"> 9604667575</t>
    </r>
  </si>
  <si>
    <t xml:space="preserve">                                             INFORME DE INGRESOS Y EGRESOS</t>
  </si>
  <si>
    <t xml:space="preserve">Preparado Por._________________________       </t>
  </si>
  <si>
    <t>0.0.0.0.00</t>
  </si>
  <si>
    <t>BENEFICIARIOS</t>
  </si>
  <si>
    <t xml:space="preserve">                                                                       Gobernción Civil Monte Plata</t>
  </si>
  <si>
    <t>FEBRERO 2025.</t>
  </si>
  <si>
    <t>Balance Anterior al 26 de febrero de 2025</t>
  </si>
  <si>
    <t xml:space="preserve">        Conciliacion Bancaria al mes de febrero 2025</t>
  </si>
  <si>
    <t>GASTOS DE OPERACIÓN VISITA VICE PRESIDENTA</t>
  </si>
  <si>
    <t>SATURNINO PEREZ</t>
  </si>
  <si>
    <t>COMBUSTIBLE</t>
  </si>
  <si>
    <t>ESTACION DE SERVICIOIS MONTE PLATA</t>
  </si>
  <si>
    <t>ALQUILER Y RENTA DE VEHICULO</t>
  </si>
  <si>
    <t>ISBELIO DE LEON RODRIGUEZ</t>
  </si>
  <si>
    <t>ALIMENTOS Y BEBIDAS PARA PERSONAS</t>
  </si>
  <si>
    <t xml:space="preserve">OTROS SERVICIOS NO INCLUIDOS </t>
  </si>
  <si>
    <t>MARIA ANGELA FABIAN NUÑEZ</t>
  </si>
  <si>
    <t>TRANSPORTE Y ACARRERO RACIONES</t>
  </si>
  <si>
    <t>ERIBERTO SATURRIA FABIAN</t>
  </si>
  <si>
    <t>GASTOS OPERATIVOS ACTIVIDAD AGROPECUARIA</t>
  </si>
  <si>
    <t>TRANF</t>
  </si>
  <si>
    <t>COFFEE COSTELES Y APERITIVOS</t>
  </si>
  <si>
    <t>MATERIALES DE OFICINA Y SUMINISTRO</t>
  </si>
  <si>
    <t>IMPRESOS LORANYES</t>
  </si>
  <si>
    <t>EL EDEN DEL SABOR</t>
  </si>
  <si>
    <r>
      <t xml:space="preserve">                                                           </t>
    </r>
    <r>
      <rPr>
        <sz val="10"/>
        <color rgb="FFFF0000"/>
        <rFont val="Calibri"/>
        <family val="2"/>
        <scheme val="minor"/>
      </rPr>
      <t xml:space="preserve">  Interior y Policia</t>
    </r>
  </si>
  <si>
    <t>2.2.8.2.02</t>
  </si>
  <si>
    <t>2.3.7.1.00</t>
  </si>
  <si>
    <t>2.2.8.1.01</t>
  </si>
  <si>
    <t>2.2.5.2.01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</si>
</sst>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\ _€_-;\-* #,##0.00\ _€_-;_-* &quot;-&quot;??\ _€_-;_-@_-"/>
    <numFmt numFmtId="165" formatCode="#,##0.00\ &quot;€&quot;"/>
    <numFmt numFmtId="166" formatCode="#,##0.00\ _€"/>
    <numFmt numFmtId="167" formatCode="0.00000000000"/>
    <numFmt numFmtId="168" formatCode="0.000000000000"/>
    <numFmt numFmtId="169" formatCode="0.0000000000"/>
    <numFmt numFmtId="170" formatCode="[$-1540A]dd\-mmm\-yy;@"/>
  </numFmts>
  <fonts count="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i/>
      <sz val="20"/>
      <color theme="1"/>
      <name val="Times New Roman"/>
      <family val="1"/>
    </font>
    <font>
      <b/>
      <sz val="20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double"/>
      <sz val="12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7030A0"/>
      <name val="Calibri"/>
      <family val="2"/>
      <scheme val="minor"/>
    </font>
    <font>
      <sz val="8"/>
      <color rgb="FF7030A0"/>
      <name val="Calibri"/>
      <family val="2"/>
      <scheme val="minor"/>
    </font>
    <font>
      <b/>
      <i/>
      <sz val="14"/>
      <color rgb="FFFF0000"/>
      <name val="Times New Roman"/>
      <family val="1"/>
    </font>
    <font>
      <b/>
      <i/>
      <sz val="16"/>
      <color theme="1"/>
      <name val="Times New Roman"/>
      <family val="1"/>
    </font>
    <font>
      <b/>
      <sz val="16"/>
      <color theme="1"/>
      <name val="Times New Roman"/>
      <family val="1"/>
    </font>
    <font>
      <b/>
      <i/>
      <u/>
      <sz val="12"/>
      <color theme="1"/>
      <name val="Times New Roman"/>
      <family val="1"/>
    </font>
    <font>
      <b/>
      <i/>
      <sz val="20"/>
      <color theme="1"/>
      <name val="Arial Narrow"/>
      <family val="2"/>
    </font>
    <font>
      <b/>
      <i/>
      <sz val="16"/>
      <color theme="1"/>
      <name val="Arial Narrow"/>
      <family val="2"/>
    </font>
    <font>
      <b/>
      <sz val="16"/>
      <color theme="1"/>
      <name val="Arial Narrow"/>
      <family val="2"/>
    </font>
    <font>
      <sz val="11"/>
      <color rgb="FF0070C0"/>
      <name val="Calibri"/>
      <family val="2"/>
      <scheme val="minor"/>
    </font>
    <font>
      <sz val="8"/>
      <color rgb="FF0070C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theme="3"/>
      <name val="Calibri"/>
      <family val="2"/>
      <scheme val="minor"/>
    </font>
    <font>
      <sz val="8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41" fillId="0" borderId="0" applyFont="0" applyFill="0" applyBorder="0" applyAlignment="0" applyProtection="0"/>
  </cellStyleXfs>
  <cellXfs count="207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4" fontId="0" fillId="0" borderId="0" xfId="0" applyNumberFormat="1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14" fontId="0" fillId="0" borderId="0" xfId="0" applyNumberFormat="1"/>
    <xf numFmtId="0" fontId="5" fillId="0" borderId="0" xfId="0" applyFont="1" applyAlignment="1">
      <alignment horizontal="left" indent="5"/>
    </xf>
    <xf numFmtId="0" fontId="4" fillId="0" borderId="0" xfId="0" applyFont="1" applyAlignment="1">
      <alignment horizontal="center"/>
    </xf>
    <xf numFmtId="0" fontId="0" fillId="0" borderId="9" xfId="0" applyBorder="1"/>
    <xf numFmtId="4" fontId="1" fillId="0" borderId="0" xfId="0" applyNumberFormat="1" applyFont="1"/>
    <xf numFmtId="0" fontId="8" fillId="0" borderId="0" xfId="0" applyFont="1"/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4" fontId="2" fillId="0" borderId="4" xfId="0" applyNumberFormat="1" applyFont="1" applyBorder="1" applyAlignment="1">
      <alignment vertical="top" wrapText="1"/>
    </xf>
    <xf numFmtId="4" fontId="9" fillId="0" borderId="4" xfId="0" applyNumberFormat="1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4" fontId="11" fillId="0" borderId="4" xfId="0" applyNumberFormat="1" applyFont="1" applyBorder="1" applyAlignment="1">
      <alignment vertical="top" wrapText="1"/>
    </xf>
    <xf numFmtId="4" fontId="10" fillId="0" borderId="4" xfId="0" applyNumberFormat="1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4" fontId="9" fillId="0" borderId="2" xfId="0" applyNumberFormat="1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vertical="top" wrapText="1"/>
    </xf>
    <xf numFmtId="4" fontId="9" fillId="0" borderId="4" xfId="0" applyNumberFormat="1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4" xfId="0" applyFont="1" applyBorder="1" applyAlignment="1">
      <alignment vertical="top" wrapText="1"/>
    </xf>
    <xf numFmtId="4" fontId="11" fillId="0" borderId="4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" fillId="0" borderId="0" xfId="0" applyFont="1"/>
    <xf numFmtId="0" fontId="0" fillId="0" borderId="11" xfId="0" applyBorder="1"/>
    <xf numFmtId="0" fontId="0" fillId="0" borderId="12" xfId="0" applyBorder="1"/>
    <xf numFmtId="4" fontId="0" fillId="0" borderId="12" xfId="0" applyNumberFormat="1" applyBorder="1"/>
    <xf numFmtId="0" fontId="0" fillId="0" borderId="13" xfId="0" applyBorder="1"/>
    <xf numFmtId="0" fontId="0" fillId="0" borderId="14" xfId="0" applyBorder="1"/>
    <xf numFmtId="4" fontId="7" fillId="0" borderId="0" xfId="0" applyNumberFormat="1" applyFont="1"/>
    <xf numFmtId="0" fontId="0" fillId="0" borderId="15" xfId="0" applyBorder="1"/>
    <xf numFmtId="4" fontId="0" fillId="0" borderId="15" xfId="0" applyNumberFormat="1" applyBorder="1"/>
    <xf numFmtId="0" fontId="0" fillId="0" borderId="16" xfId="0" applyBorder="1"/>
    <xf numFmtId="0" fontId="0" fillId="0" borderId="17" xfId="0" applyBorder="1"/>
    <xf numFmtId="4" fontId="0" fillId="0" borderId="17" xfId="0" applyNumberFormat="1" applyBorder="1"/>
    <xf numFmtId="0" fontId="0" fillId="0" borderId="4" xfId="0" applyBorder="1"/>
    <xf numFmtId="4" fontId="1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12" fillId="0" borderId="0" xfId="0" applyFont="1"/>
    <xf numFmtId="4" fontId="13" fillId="0" borderId="0" xfId="0" applyNumberFormat="1" applyFont="1"/>
    <xf numFmtId="0" fontId="14" fillId="0" borderId="0" xfId="0" applyFont="1"/>
    <xf numFmtId="4" fontId="14" fillId="0" borderId="0" xfId="0" applyNumberFormat="1" applyFont="1"/>
    <xf numFmtId="0" fontId="13" fillId="0" borderId="0" xfId="0" applyFont="1"/>
    <xf numFmtId="14" fontId="13" fillId="0" borderId="0" xfId="0" applyNumberFormat="1" applyFont="1"/>
    <xf numFmtId="4" fontId="8" fillId="0" borderId="0" xfId="0" applyNumberFormat="1" applyFont="1"/>
    <xf numFmtId="4" fontId="16" fillId="0" borderId="0" xfId="0" applyNumberFormat="1" applyFont="1"/>
    <xf numFmtId="165" fontId="0" fillId="0" borderId="0" xfId="0" applyNumberFormat="1"/>
    <xf numFmtId="164" fontId="0" fillId="0" borderId="0" xfId="0" applyNumberFormat="1"/>
    <xf numFmtId="0" fontId="12" fillId="0" borderId="7" xfId="0" applyFont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165" fontId="1" fillId="0" borderId="0" xfId="0" applyNumberFormat="1" applyFont="1"/>
    <xf numFmtId="0" fontId="1" fillId="0" borderId="0" xfId="0" applyFont="1" applyAlignment="1">
      <alignment horizontal="center"/>
    </xf>
    <xf numFmtId="4" fontId="11" fillId="0" borderId="4" xfId="0" applyNumberFormat="1" applyFont="1" applyBorder="1" applyAlignment="1">
      <alignment horizontal="right" vertical="top" wrapText="1"/>
    </xf>
    <xf numFmtId="0" fontId="19" fillId="0" borderId="0" xfId="0" applyFont="1"/>
    <xf numFmtId="0" fontId="15" fillId="0" borderId="0" xfId="0" applyFont="1"/>
    <xf numFmtId="4" fontId="19" fillId="0" borderId="0" xfId="0" applyNumberFormat="1" applyFont="1"/>
    <xf numFmtId="0" fontId="18" fillId="0" borderId="0" xfId="0" applyFont="1" applyAlignment="1">
      <alignment vertical="top"/>
    </xf>
    <xf numFmtId="0" fontId="0" fillId="0" borderId="0" xfId="0" applyAlignment="1">
      <alignment horizontal="center"/>
    </xf>
    <xf numFmtId="0" fontId="20" fillId="0" borderId="0" xfId="0" applyFont="1"/>
    <xf numFmtId="0" fontId="1" fillId="0" borderId="10" xfId="0" applyFont="1" applyBorder="1" applyAlignment="1">
      <alignment horizontal="center"/>
    </xf>
    <xf numFmtId="4" fontId="1" fillId="0" borderId="18" xfId="0" applyNumberFormat="1" applyFont="1" applyBorder="1"/>
    <xf numFmtId="166" fontId="0" fillId="0" borderId="0" xfId="0" applyNumberFormat="1"/>
    <xf numFmtId="166" fontId="21" fillId="0" borderId="0" xfId="0" applyNumberFormat="1" applyFont="1"/>
    <xf numFmtId="0" fontId="9" fillId="0" borderId="9" xfId="0" applyFont="1" applyBorder="1" applyAlignment="1">
      <alignment vertical="top" wrapText="1"/>
    </xf>
    <xf numFmtId="4" fontId="22" fillId="0" borderId="0" xfId="0" applyNumberFormat="1" applyFont="1"/>
    <xf numFmtId="2" fontId="0" fillId="0" borderId="0" xfId="0" applyNumberFormat="1" applyAlignment="1">
      <alignment horizontal="center"/>
    </xf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70" fontId="0" fillId="0" borderId="0" xfId="0" applyNumberFormat="1"/>
    <xf numFmtId="170" fontId="0" fillId="0" borderId="7" xfId="0" applyNumberFormat="1" applyBorder="1" applyAlignment="1">
      <alignment horizontal="center" vertical="center"/>
    </xf>
    <xf numFmtId="170" fontId="14" fillId="0" borderId="0" xfId="0" applyNumberFormat="1" applyFont="1"/>
    <xf numFmtId="0" fontId="24" fillId="0" borderId="0" xfId="0" applyFont="1"/>
    <xf numFmtId="0" fontId="25" fillId="0" borderId="0" xfId="0" applyFont="1"/>
    <xf numFmtId="4" fontId="24" fillId="0" borderId="0" xfId="0" applyNumberFormat="1" applyFont="1"/>
    <xf numFmtId="170" fontId="24" fillId="0" borderId="0" xfId="0" applyNumberFormat="1" applyFont="1"/>
    <xf numFmtId="2" fontId="12" fillId="0" borderId="0" xfId="0" applyNumberFormat="1" applyFont="1"/>
    <xf numFmtId="0" fontId="33" fillId="0" borderId="0" xfId="0" applyFont="1"/>
    <xf numFmtId="170" fontId="33" fillId="0" borderId="0" xfId="0" applyNumberFormat="1" applyFont="1"/>
    <xf numFmtId="0" fontId="34" fillId="0" borderId="0" xfId="0" applyFont="1"/>
    <xf numFmtId="0" fontId="0" fillId="0" borderId="10" xfId="0" applyBorder="1"/>
    <xf numFmtId="170" fontId="0" fillId="0" borderId="10" xfId="0" applyNumberFormat="1" applyBorder="1"/>
    <xf numFmtId="0" fontId="12" fillId="0" borderId="10" xfId="0" applyFont="1" applyBorder="1"/>
    <xf numFmtId="4" fontId="0" fillId="0" borderId="10" xfId="0" applyNumberFormat="1" applyBorder="1"/>
    <xf numFmtId="0" fontId="0" fillId="2" borderId="10" xfId="0" applyFill="1" applyBorder="1"/>
    <xf numFmtId="4" fontId="0" fillId="2" borderId="10" xfId="0" applyNumberFormat="1" applyFill="1" applyBorder="1"/>
    <xf numFmtId="4" fontId="35" fillId="0" borderId="0" xfId="0" applyNumberFormat="1" applyFont="1"/>
    <xf numFmtId="4" fontId="36" fillId="0" borderId="4" xfId="0" applyNumberFormat="1" applyFont="1" applyBorder="1" applyAlignment="1">
      <alignment horizontal="right" vertical="top" wrapText="1"/>
    </xf>
    <xf numFmtId="4" fontId="37" fillId="0" borderId="2" xfId="0" applyNumberFormat="1" applyFont="1" applyBorder="1" applyAlignment="1">
      <alignment horizontal="right" vertical="top" wrapText="1"/>
    </xf>
    <xf numFmtId="4" fontId="36" fillId="0" borderId="19" xfId="0" applyNumberFormat="1" applyFont="1" applyBorder="1"/>
    <xf numFmtId="4" fontId="36" fillId="0" borderId="6" xfId="0" applyNumberFormat="1" applyFont="1" applyBorder="1"/>
    <xf numFmtId="4" fontId="38" fillId="0" borderId="2" xfId="0" applyNumberFormat="1" applyFont="1" applyBorder="1" applyAlignment="1">
      <alignment horizontal="right" vertical="top" wrapText="1"/>
    </xf>
    <xf numFmtId="0" fontId="39" fillId="0" borderId="0" xfId="0" applyFont="1"/>
    <xf numFmtId="170" fontId="39" fillId="0" borderId="0" xfId="0" applyNumberFormat="1" applyFont="1"/>
    <xf numFmtId="0" fontId="40" fillId="0" borderId="0" xfId="0" applyFont="1"/>
    <xf numFmtId="15" fontId="0" fillId="0" borderId="0" xfId="0" applyNumberFormat="1"/>
    <xf numFmtId="43" fontId="0" fillId="0" borderId="0" xfId="1" applyFont="1"/>
    <xf numFmtId="43" fontId="0" fillId="0" borderId="7" xfId="1" applyFont="1" applyBorder="1" applyAlignment="1">
      <alignment horizontal="center" vertical="center"/>
    </xf>
    <xf numFmtId="43" fontId="14" fillId="0" borderId="0" xfId="1" applyFont="1"/>
    <xf numFmtId="43" fontId="23" fillId="0" borderId="0" xfId="1" applyFont="1"/>
    <xf numFmtId="43" fontId="24" fillId="0" borderId="0" xfId="1" applyFont="1"/>
    <xf numFmtId="43" fontId="0" fillId="0" borderId="0" xfId="1" applyFont="1" applyFill="1"/>
    <xf numFmtId="43" fontId="33" fillId="0" borderId="0" xfId="1" applyFont="1"/>
    <xf numFmtId="43" fontId="39" fillId="0" borderId="0" xfId="1" applyFont="1"/>
    <xf numFmtId="3" fontId="0" fillId="0" borderId="0" xfId="0" applyNumberFormat="1"/>
    <xf numFmtId="0" fontId="42" fillId="0" borderId="0" xfId="0" applyFont="1"/>
    <xf numFmtId="0" fontId="0" fillId="2" borderId="0" xfId="0" applyFill="1"/>
    <xf numFmtId="4" fontId="0" fillId="2" borderId="0" xfId="0" applyNumberFormat="1" applyFill="1"/>
    <xf numFmtId="0" fontId="0" fillId="3" borderId="10" xfId="0" applyFill="1" applyBorder="1"/>
    <xf numFmtId="4" fontId="0" fillId="3" borderId="10" xfId="0" applyNumberFormat="1" applyFill="1" applyBorder="1"/>
    <xf numFmtId="43" fontId="0" fillId="0" borderId="10" xfId="1" applyFont="1" applyBorder="1"/>
    <xf numFmtId="0" fontId="43" fillId="0" borderId="0" xfId="0" applyFont="1"/>
    <xf numFmtId="0" fontId="0" fillId="4" borderId="0" xfId="0" applyFill="1"/>
    <xf numFmtId="4" fontId="0" fillId="4" borderId="0" xfId="0" applyNumberFormat="1" applyFill="1"/>
    <xf numFmtId="43" fontId="0" fillId="0" borderId="0" xfId="0" applyNumberFormat="1"/>
    <xf numFmtId="0" fontId="0" fillId="5" borderId="0" xfId="0" applyFill="1"/>
    <xf numFmtId="4" fontId="0" fillId="5" borderId="0" xfId="0" applyNumberFormat="1" applyFill="1"/>
    <xf numFmtId="0" fontId="0" fillId="6" borderId="0" xfId="0" applyFill="1"/>
    <xf numFmtId="43" fontId="0" fillId="0" borderId="10" xfId="0" applyNumberFormat="1" applyBorder="1"/>
    <xf numFmtId="0" fontId="0" fillId="0" borderId="21" xfId="0" applyBorder="1"/>
    <xf numFmtId="4" fontId="0" fillId="0" borderId="21" xfId="0" applyNumberFormat="1" applyBorder="1"/>
    <xf numFmtId="0" fontId="0" fillId="0" borderId="22" xfId="0" applyBorder="1"/>
    <xf numFmtId="0" fontId="0" fillId="0" borderId="20" xfId="0" applyBorder="1"/>
    <xf numFmtId="170" fontId="43" fillId="0" borderId="0" xfId="0" applyNumberFormat="1" applyFont="1"/>
    <xf numFmtId="0" fontId="44" fillId="0" borderId="0" xfId="0" applyFont="1"/>
    <xf numFmtId="43" fontId="43" fillId="0" borderId="0" xfId="1" applyFont="1"/>
    <xf numFmtId="4" fontId="43" fillId="0" borderId="0" xfId="0" applyNumberFormat="1" applyFont="1"/>
    <xf numFmtId="0" fontId="1" fillId="7" borderId="10" xfId="0" applyFont="1" applyFill="1" applyBorder="1"/>
    <xf numFmtId="0" fontId="1" fillId="0" borderId="10" xfId="0" applyFont="1" applyBorder="1"/>
    <xf numFmtId="43" fontId="1" fillId="0" borderId="10" xfId="1" applyFont="1" applyBorder="1"/>
    <xf numFmtId="4" fontId="45" fillId="0" borderId="0" xfId="0" applyNumberFormat="1" applyFont="1"/>
    <xf numFmtId="4" fontId="1" fillId="0" borderId="10" xfId="0" applyNumberFormat="1" applyFont="1" applyBorder="1"/>
    <xf numFmtId="0" fontId="39" fillId="0" borderId="10" xfId="0" applyFont="1" applyBorder="1"/>
    <xf numFmtId="170" fontId="39" fillId="0" borderId="10" xfId="0" applyNumberFormat="1" applyFont="1" applyBorder="1"/>
    <xf numFmtId="0" fontId="40" fillId="0" borderId="10" xfId="0" applyFont="1" applyBorder="1"/>
    <xf numFmtId="4" fontId="39" fillId="0" borderId="10" xfId="0" applyNumberFormat="1" applyFont="1" applyBorder="1"/>
    <xf numFmtId="0" fontId="46" fillId="0" borderId="0" xfId="0" applyFont="1"/>
    <xf numFmtId="43" fontId="0" fillId="0" borderId="10" xfId="1" applyFont="1" applyFill="1" applyBorder="1"/>
    <xf numFmtId="4" fontId="21" fillId="0" borderId="10" xfId="0" applyNumberFormat="1" applyFont="1" applyBorder="1"/>
    <xf numFmtId="0" fontId="8" fillId="0" borderId="10" xfId="0" applyFont="1" applyBorder="1"/>
    <xf numFmtId="15" fontId="0" fillId="0" borderId="10" xfId="0" applyNumberFormat="1" applyBorder="1"/>
    <xf numFmtId="0" fontId="0" fillId="7" borderId="10" xfId="0" applyFill="1" applyBorder="1"/>
    <xf numFmtId="0" fontId="4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6" fillId="0" borderId="9" xfId="0" applyFont="1" applyBorder="1" applyAlignment="1">
      <alignment vertical="center" wrapText="1"/>
    </xf>
    <xf numFmtId="4" fontId="16" fillId="0" borderId="9" xfId="0" applyNumberFormat="1" applyFont="1" applyBorder="1" applyAlignment="1">
      <alignment horizontal="right" vertical="center" wrapText="1"/>
    </xf>
    <xf numFmtId="0" fontId="16" fillId="0" borderId="3" xfId="0" applyFont="1" applyBorder="1" applyAlignment="1">
      <alignment vertical="center" wrapText="1"/>
    </xf>
    <xf numFmtId="4" fontId="16" fillId="0" borderId="3" xfId="0" applyNumberFormat="1" applyFont="1" applyBorder="1" applyAlignment="1">
      <alignment horizontal="right" vertical="center" wrapText="1"/>
    </xf>
    <xf numFmtId="0" fontId="46" fillId="0" borderId="23" xfId="0" applyFont="1" applyBorder="1" applyAlignment="1">
      <alignment vertical="center" wrapText="1"/>
    </xf>
    <xf numFmtId="4" fontId="46" fillId="0" borderId="13" xfId="0" applyNumberFormat="1" applyFont="1" applyBorder="1" applyAlignment="1">
      <alignment horizontal="right" vertical="center" wrapText="1"/>
    </xf>
    <xf numFmtId="0" fontId="16" fillId="0" borderId="10" xfId="0" applyFont="1" applyBorder="1" applyAlignment="1">
      <alignment vertical="center" wrapText="1"/>
    </xf>
    <xf numFmtId="4" fontId="16" fillId="0" borderId="10" xfId="0" applyNumberFormat="1" applyFont="1" applyBorder="1" applyAlignment="1">
      <alignment horizontal="right" vertical="center" wrapText="1"/>
    </xf>
    <xf numFmtId="0" fontId="7" fillId="0" borderId="10" xfId="0" applyFont="1" applyBorder="1" applyAlignment="1">
      <alignment vertical="center" wrapText="1"/>
    </xf>
    <xf numFmtId="0" fontId="0" fillId="0" borderId="23" xfId="0" applyBorder="1"/>
    <xf numFmtId="0" fontId="0" fillId="0" borderId="24" xfId="0" applyBorder="1" applyAlignment="1">
      <alignment horizontal="center" vertical="center"/>
    </xf>
    <xf numFmtId="170" fontId="0" fillId="0" borderId="25" xfId="0" applyNumberForma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43" fontId="0" fillId="0" borderId="25" xfId="1" applyFont="1" applyBorder="1" applyAlignment="1">
      <alignment horizontal="center" vertical="center"/>
    </xf>
    <xf numFmtId="4" fontId="0" fillId="0" borderId="25" xfId="0" applyNumberFormat="1" applyBorder="1" applyAlignment="1">
      <alignment horizontal="center" vertical="center"/>
    </xf>
    <xf numFmtId="4" fontId="0" fillId="0" borderId="26" xfId="0" applyNumberFormat="1" applyBorder="1" applyAlignment="1">
      <alignment horizontal="center" vertical="center"/>
    </xf>
    <xf numFmtId="43" fontId="1" fillId="0" borderId="10" xfId="0" applyNumberFormat="1" applyFont="1" applyBorder="1"/>
    <xf numFmtId="0" fontId="8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left"/>
    </xf>
    <xf numFmtId="43" fontId="42" fillId="0" borderId="0" xfId="1" applyFont="1" applyAlignment="1">
      <alignment horizontal="center"/>
    </xf>
    <xf numFmtId="0" fontId="16" fillId="0" borderId="0" xfId="0" applyFont="1"/>
    <xf numFmtId="164" fontId="16" fillId="0" borderId="0" xfId="0" applyNumberFormat="1" applyFont="1"/>
    <xf numFmtId="43" fontId="16" fillId="0" borderId="0" xfId="1" applyFont="1" applyAlignment="1">
      <alignment horizontal="center"/>
    </xf>
    <xf numFmtId="3" fontId="0" fillId="0" borderId="10" xfId="0" applyNumberFormat="1" applyBorder="1" applyAlignment="1">
      <alignment horizontal="center" vertical="center"/>
    </xf>
    <xf numFmtId="43" fontId="0" fillId="0" borderId="10" xfId="0" applyNumberFormat="1" applyBorder="1" applyAlignment="1">
      <alignment horizontal="center"/>
    </xf>
    <xf numFmtId="43" fontId="0" fillId="0" borderId="10" xfId="1" applyFont="1" applyBorder="1" applyAlignment="1">
      <alignment horizontal="center"/>
    </xf>
    <xf numFmtId="0" fontId="0" fillId="0" borderId="10" xfId="0" applyBorder="1" applyAlignment="1">
      <alignment horizontal="center"/>
    </xf>
    <xf numFmtId="4" fontId="0" fillId="0" borderId="10" xfId="0" applyNumberFormat="1" applyBorder="1" applyAlignment="1">
      <alignment horizontal="center" vertical="center"/>
    </xf>
    <xf numFmtId="43" fontId="0" fillId="0" borderId="0" xfId="1" applyFont="1" applyAlignment="1">
      <alignment horizontal="center"/>
    </xf>
    <xf numFmtId="0" fontId="0" fillId="0" borderId="10" xfId="0" applyBorder="1" applyAlignment="1">
      <alignment horizontal="left"/>
    </xf>
    <xf numFmtId="0" fontId="0" fillId="0" borderId="0" xfId="0" applyAlignment="1">
      <alignment horizontal="left"/>
    </xf>
    <xf numFmtId="0" fontId="1" fillId="0" borderId="10" xfId="0" applyFont="1" applyBorder="1" applyAlignment="1">
      <alignment horizontal="left"/>
    </xf>
    <xf numFmtId="43" fontId="1" fillId="0" borderId="10" xfId="1" applyFont="1" applyBorder="1" applyAlignment="1">
      <alignment horizontal="center"/>
    </xf>
    <xf numFmtId="0" fontId="0" fillId="0" borderId="10" xfId="0" applyBorder="1" applyAlignment="1">
      <alignment horizontal="left" vertical="center"/>
    </xf>
    <xf numFmtId="170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3" fontId="0" fillId="0" borderId="10" xfId="1" applyFont="1" applyBorder="1" applyAlignment="1">
      <alignment horizontal="center" vertical="center"/>
    </xf>
    <xf numFmtId="3" fontId="0" fillId="0" borderId="10" xfId="0" applyNumberFormat="1" applyBorder="1"/>
    <xf numFmtId="43" fontId="42" fillId="0" borderId="0" xfId="0" applyNumberFormat="1" applyFont="1"/>
    <xf numFmtId="0" fontId="8" fillId="0" borderId="10" xfId="0" applyFont="1" applyBorder="1" applyAlignment="1">
      <alignment horizontal="left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42" fillId="0" borderId="10" xfId="0" applyFont="1" applyBorder="1"/>
    <xf numFmtId="0" fontId="42" fillId="0" borderId="10" xfId="0" applyFont="1" applyBorder="1" applyAlignment="1">
      <alignment horizontal="left" vertical="center"/>
    </xf>
    <xf numFmtId="0" fontId="42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43" fontId="41" fillId="0" borderId="10" xfId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1238250</xdr:colOff>
      <xdr:row>0</xdr:row>
      <xdr:rowOff>76200</xdr:rowOff>
    </xdr:from>
    <xdr:to>
      <xdr:col>6</xdr:col>
      <xdr:colOff>114300</xdr:colOff>
      <xdr:row>1</xdr:row>
      <xdr:rowOff>590550</xdr:rowOff>
    </xdr:to>
    <xdr:pic>
      <xdr:nvPicPr>
        <xdr:cNvPr id="3" name="Picture 83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15854"/>
        <a:stretch/>
      </xdr:blipFill>
      <xdr:spPr bwMode="auto">
        <a:xfrm>
          <a:off x="3400425" y="76200"/>
          <a:ext cx="2714625" cy="6286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942975</xdr:colOff>
      <xdr:row>0</xdr:row>
      <xdr:rowOff>76200</xdr:rowOff>
    </xdr:from>
    <xdr:to>
      <xdr:col>3</xdr:col>
      <xdr:colOff>161925</xdr:colOff>
      <xdr:row>1</xdr:row>
      <xdr:rowOff>447675</xdr:rowOff>
    </xdr:to>
    <xdr:pic>
      <xdr:nvPicPr>
        <xdr:cNvPr id="3" name="Picture 83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15854"/>
        <a:stretch/>
      </xdr:blipFill>
      <xdr:spPr bwMode="auto">
        <a:xfrm>
          <a:off x="2190750" y="76200"/>
          <a:ext cx="2047875" cy="495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0</xdr:rowOff>
    </xdr:from>
    <xdr:to>
      <xdr:col>6</xdr:col>
      <xdr:colOff>1019174</xdr:colOff>
      <xdr:row>2</xdr:row>
      <xdr:rowOff>542926</xdr:rowOff>
    </xdr:to>
    <xdr:pic>
      <xdr:nvPicPr>
        <xdr:cNvPr id="5" name="Imagen 4" descr="JPAGETITLE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4" y="0"/>
          <a:ext cx="3152775" cy="9239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276225</xdr:colOff>
      <xdr:row>46</xdr:row>
      <xdr:rowOff>57150</xdr:rowOff>
    </xdr:from>
    <xdr:to>
      <xdr:col>6</xdr:col>
      <xdr:colOff>1066800</xdr:colOff>
      <xdr:row>51</xdr:row>
      <xdr:rowOff>76201</xdr:rowOff>
    </xdr:to>
    <xdr:pic>
      <xdr:nvPicPr>
        <xdr:cNvPr id="4" name="Imagen 3" descr="JPAGETITLE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175" y="9163050"/>
          <a:ext cx="3162300" cy="9715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381000</xdr:colOff>
      <xdr:row>90</xdr:row>
      <xdr:rowOff>104775</xdr:rowOff>
    </xdr:from>
    <xdr:to>
      <xdr:col>7</xdr:col>
      <xdr:colOff>0</xdr:colOff>
      <xdr:row>95</xdr:row>
      <xdr:rowOff>123826</xdr:rowOff>
    </xdr:to>
    <xdr:pic>
      <xdr:nvPicPr>
        <xdr:cNvPr id="6" name="Imagen 5" descr="JPAGETITLE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18440400"/>
          <a:ext cx="3162300" cy="971551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466725</xdr:colOff>
      <xdr:row>142</xdr:row>
      <xdr:rowOff>152400</xdr:rowOff>
    </xdr:from>
    <xdr:ext cx="3152775" cy="1143001"/>
    <xdr:pic>
      <xdr:nvPicPr>
        <xdr:cNvPr id="7" name="Imagen 6" descr="JPAGETITLE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28108275"/>
          <a:ext cx="3152775" cy="114300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647699</xdr:colOff>
      <xdr:row>0</xdr:row>
      <xdr:rowOff>133350</xdr:rowOff>
    </xdr:from>
    <xdr:to>
      <xdr:col>5</xdr:col>
      <xdr:colOff>1447800</xdr:colOff>
      <xdr:row>0</xdr:row>
      <xdr:rowOff>904875</xdr:rowOff>
    </xdr:to>
    <xdr:pic>
      <xdr:nvPicPr>
        <xdr:cNvPr id="2" name="2 Imagen" descr="Image result for nuevo logo dominicano interior y policia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4" y="133350"/>
          <a:ext cx="2895601" cy="7715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571500</xdr:colOff>
      <xdr:row>25</xdr:row>
      <xdr:rowOff>504825</xdr:rowOff>
    </xdr:from>
    <xdr:to>
      <xdr:col>5</xdr:col>
      <xdr:colOff>1371601</xdr:colOff>
      <xdr:row>26</xdr:row>
      <xdr:rowOff>333375</xdr:rowOff>
    </xdr:to>
    <xdr:pic>
      <xdr:nvPicPr>
        <xdr:cNvPr id="4" name="2 Imagen" descr="Image result for nuevo logo dominicano interior y policia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6096000"/>
          <a:ext cx="2895601" cy="7715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1333500</xdr:colOff>
      <xdr:row>97</xdr:row>
      <xdr:rowOff>66675</xdr:rowOff>
    </xdr:from>
    <xdr:to>
      <xdr:col>3</xdr:col>
      <xdr:colOff>190500</xdr:colOff>
      <xdr:row>99</xdr:row>
      <xdr:rowOff>180975</xdr:rowOff>
    </xdr:to>
    <xdr:pic>
      <xdr:nvPicPr>
        <xdr:cNvPr id="3" name="Picture 83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15854"/>
        <a:stretch/>
      </xdr:blipFill>
      <xdr:spPr bwMode="auto">
        <a:xfrm>
          <a:off x="2447925" y="18468975"/>
          <a:ext cx="2047875" cy="495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1876426</xdr:colOff>
      <xdr:row>126</xdr:row>
      <xdr:rowOff>180975</xdr:rowOff>
    </xdr:from>
    <xdr:to>
      <xdr:col>3</xdr:col>
      <xdr:colOff>323851</xdr:colOff>
      <xdr:row>129</xdr:row>
      <xdr:rowOff>28575</xdr:rowOff>
    </xdr:to>
    <xdr:pic>
      <xdr:nvPicPr>
        <xdr:cNvPr id="7" name="Picture 83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15854"/>
        <a:stretch/>
      </xdr:blipFill>
      <xdr:spPr bwMode="auto">
        <a:xfrm>
          <a:off x="2990851" y="23802975"/>
          <a:ext cx="1638300" cy="4191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1647824</xdr:colOff>
      <xdr:row>203</xdr:row>
      <xdr:rowOff>95250</xdr:rowOff>
    </xdr:from>
    <xdr:to>
      <xdr:col>3</xdr:col>
      <xdr:colOff>714374</xdr:colOff>
      <xdr:row>204</xdr:row>
      <xdr:rowOff>19050</xdr:rowOff>
    </xdr:to>
    <xdr:pic>
      <xdr:nvPicPr>
        <xdr:cNvPr id="5" name="Picture 83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15854"/>
        <a:stretch/>
      </xdr:blipFill>
      <xdr:spPr bwMode="auto">
        <a:xfrm>
          <a:off x="2762249" y="38195250"/>
          <a:ext cx="2257425" cy="6477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2</xdr:col>
      <xdr:colOff>1762124</xdr:colOff>
      <xdr:row>246</xdr:row>
      <xdr:rowOff>66675</xdr:rowOff>
    </xdr:from>
    <xdr:ext cx="2257425" cy="647700"/>
    <xdr:pic>
      <xdr:nvPicPr>
        <xdr:cNvPr id="8" name="Picture 83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15854"/>
        <a:stretch/>
      </xdr:blipFill>
      <xdr:spPr bwMode="auto">
        <a:xfrm>
          <a:off x="2876549" y="47586900"/>
          <a:ext cx="2257425" cy="6477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2</xdr:col>
      <xdr:colOff>1552575</xdr:colOff>
      <xdr:row>255</xdr:row>
      <xdr:rowOff>19050</xdr:rowOff>
    </xdr:from>
    <xdr:ext cx="2257425" cy="647700"/>
    <xdr:pic>
      <xdr:nvPicPr>
        <xdr:cNvPr id="9" name="Picture 831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15854"/>
        <a:stretch/>
      </xdr:blipFill>
      <xdr:spPr bwMode="auto">
        <a:xfrm>
          <a:off x="2667000" y="49168050"/>
          <a:ext cx="2257425" cy="6477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 editAs="oneCell">
    <xdr:from>
      <xdr:col>2</xdr:col>
      <xdr:colOff>1428750</xdr:colOff>
      <xdr:row>21</xdr:row>
      <xdr:rowOff>38100</xdr:rowOff>
    </xdr:from>
    <xdr:to>
      <xdr:col>3</xdr:col>
      <xdr:colOff>285750</xdr:colOff>
      <xdr:row>22</xdr:row>
      <xdr:rowOff>38100</xdr:rowOff>
    </xdr:to>
    <xdr:pic>
      <xdr:nvPicPr>
        <xdr:cNvPr id="11" name="Picture 831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15854"/>
        <a:stretch/>
      </xdr:blipFill>
      <xdr:spPr bwMode="auto">
        <a:xfrm>
          <a:off x="2543175" y="4038600"/>
          <a:ext cx="2047875" cy="495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2</xdr:col>
      <xdr:colOff>1381125</xdr:colOff>
      <xdr:row>279</xdr:row>
      <xdr:rowOff>9525</xdr:rowOff>
    </xdr:from>
    <xdr:ext cx="2809875" cy="590550"/>
    <xdr:pic>
      <xdr:nvPicPr>
        <xdr:cNvPr id="15" name="Picture 831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15854"/>
        <a:stretch/>
      </xdr:blipFill>
      <xdr:spPr bwMode="auto">
        <a:xfrm>
          <a:off x="2495550" y="54797325"/>
          <a:ext cx="2809875" cy="5905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2</xdr:col>
      <xdr:colOff>1647825</xdr:colOff>
      <xdr:row>350</xdr:row>
      <xdr:rowOff>9525</xdr:rowOff>
    </xdr:from>
    <xdr:ext cx="2257425" cy="647700"/>
    <xdr:pic>
      <xdr:nvPicPr>
        <xdr:cNvPr id="12" name="Picture 83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15854"/>
        <a:stretch/>
      </xdr:blipFill>
      <xdr:spPr bwMode="auto">
        <a:xfrm>
          <a:off x="2886075" y="68570475"/>
          <a:ext cx="2257425" cy="6477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1365250</xdr:colOff>
      <xdr:row>0</xdr:row>
      <xdr:rowOff>47625</xdr:rowOff>
    </xdr:from>
    <xdr:ext cx="2071688" cy="849313"/>
    <xdr:pic>
      <xdr:nvPicPr>
        <xdr:cNvPr id="3" name="Picture 83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15854"/>
        <a:stretch/>
      </xdr:blipFill>
      <xdr:spPr bwMode="auto">
        <a:xfrm>
          <a:off x="3008313" y="47625"/>
          <a:ext cx="2071688" cy="84931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104776</xdr:rowOff>
    </xdr:from>
    <xdr:to>
      <xdr:col>2</xdr:col>
      <xdr:colOff>3133725</xdr:colOff>
      <xdr:row>2</xdr:row>
      <xdr:rowOff>9526</xdr:rowOff>
    </xdr:to>
    <xdr:pic>
      <xdr:nvPicPr>
        <xdr:cNvPr id="2" name="Imagen 1" descr="JPAGETITL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04776"/>
          <a:ext cx="3048000" cy="6858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152400</xdr:colOff>
      <xdr:row>40</xdr:row>
      <xdr:rowOff>57151</xdr:rowOff>
    </xdr:from>
    <xdr:ext cx="3048000" cy="685800"/>
    <xdr:pic>
      <xdr:nvPicPr>
        <xdr:cNvPr id="4" name="Imagen 3" descr="JPAGETITLE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8775" y="8486776"/>
          <a:ext cx="3048000" cy="685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82"/>
  <sheetViews>
    <sheetView topLeftCell="A5381" zoomScaleNormal="100" workbookViewId="0">
      <selection activeCell="K5404" sqref="K5404"/>
    </sheetView>
  </sheetViews>
  <sheetFormatPr baseColWidth="10" defaultColWidth="11.42578125" defaultRowHeight="15" x14ac:dyDescent="0.25"/>
  <cols>
    <col min="1" max="1" width="5" customWidth="1"/>
    <col min="2" max="2" width="5.85546875" customWidth="1"/>
    <col min="3" max="3" width="8.85546875" customWidth="1"/>
    <col min="4" max="4" width="12.7109375" style="81" customWidth="1"/>
    <col min="5" max="5" width="27.5703125" style="49" customWidth="1"/>
    <col min="6" max="6" width="30" customWidth="1"/>
    <col min="7" max="7" width="13.42578125" style="108" customWidth="1"/>
    <col min="8" max="8" width="14.28515625" style="3" customWidth="1"/>
    <col min="9" max="9" width="12.7109375" style="3" customWidth="1"/>
    <col min="10" max="10" width="11.42578125" style="3"/>
    <col min="11" max="11" width="16.85546875" style="57" customWidth="1"/>
  </cols>
  <sheetData>
    <row r="1" spans="1:9" ht="9" customHeight="1" x14ac:dyDescent="0.25"/>
    <row r="2" spans="1:9" ht="60" customHeight="1" x14ac:dyDescent="0.35">
      <c r="E2" s="9" t="s">
        <v>3075</v>
      </c>
    </row>
    <row r="3" spans="1:9" ht="18" customHeight="1" x14ac:dyDescent="0.3">
      <c r="E3" s="66" t="s">
        <v>2971</v>
      </c>
    </row>
    <row r="4" spans="1:9" ht="15.75" thickBot="1" x14ac:dyDescent="0.3">
      <c r="D4" s="81" t="s">
        <v>4217</v>
      </c>
      <c r="H4" s="3" t="s">
        <v>4224</v>
      </c>
    </row>
    <row r="5" spans="1:9" ht="15.75" thickBot="1" x14ac:dyDescent="0.3">
      <c r="A5" s="11" t="s">
        <v>32</v>
      </c>
      <c r="B5" s="11" t="s">
        <v>627</v>
      </c>
      <c r="C5" s="4" t="s">
        <v>33</v>
      </c>
      <c r="D5" s="82" t="s">
        <v>34</v>
      </c>
      <c r="E5" s="59" t="s">
        <v>35</v>
      </c>
      <c r="F5" s="5" t="s">
        <v>36</v>
      </c>
      <c r="G5" s="109" t="s">
        <v>37</v>
      </c>
      <c r="H5" s="6" t="s">
        <v>38</v>
      </c>
      <c r="I5" s="7" t="s">
        <v>39</v>
      </c>
    </row>
    <row r="6" spans="1:9" x14ac:dyDescent="0.25">
      <c r="D6" s="81" t="s">
        <v>40</v>
      </c>
      <c r="I6" s="3">
        <v>758.78</v>
      </c>
    </row>
    <row r="7" spans="1:9" x14ac:dyDescent="0.25">
      <c r="D7" s="81">
        <v>41179</v>
      </c>
      <c r="E7" s="49" t="s">
        <v>41</v>
      </c>
      <c r="F7" t="s">
        <v>42</v>
      </c>
      <c r="G7" s="108">
        <v>88000</v>
      </c>
      <c r="I7" s="3">
        <f t="shared" ref="I7:I70" si="0">+I6-H7+G7</f>
        <v>88758.78</v>
      </c>
    </row>
    <row r="8" spans="1:9" x14ac:dyDescent="0.25">
      <c r="E8" s="49" t="s">
        <v>41</v>
      </c>
      <c r="F8" t="s">
        <v>42</v>
      </c>
      <c r="I8" s="3">
        <f t="shared" si="0"/>
        <v>88758.78</v>
      </c>
    </row>
    <row r="9" spans="1:9" x14ac:dyDescent="0.25">
      <c r="C9">
        <v>5798</v>
      </c>
      <c r="D9" s="81">
        <v>41180</v>
      </c>
      <c r="E9" s="49" t="s">
        <v>43</v>
      </c>
      <c r="I9" s="3">
        <f t="shared" si="0"/>
        <v>88758.78</v>
      </c>
    </row>
    <row r="10" spans="1:9" x14ac:dyDescent="0.25">
      <c r="C10">
        <v>5799</v>
      </c>
      <c r="D10" s="81">
        <v>41180</v>
      </c>
      <c r="E10" s="49" t="s">
        <v>43</v>
      </c>
      <c r="I10" s="3">
        <f t="shared" si="0"/>
        <v>88758.78</v>
      </c>
    </row>
    <row r="11" spans="1:9" x14ac:dyDescent="0.25">
      <c r="C11">
        <v>5800</v>
      </c>
      <c r="D11" s="81">
        <v>41180</v>
      </c>
      <c r="E11" s="49" t="s">
        <v>43</v>
      </c>
      <c r="I11" s="3">
        <f t="shared" si="0"/>
        <v>88758.78</v>
      </c>
    </row>
    <row r="12" spans="1:9" x14ac:dyDescent="0.25">
      <c r="C12">
        <v>5801</v>
      </c>
      <c r="D12" s="81">
        <v>41180</v>
      </c>
      <c r="E12" s="49" t="s">
        <v>44</v>
      </c>
      <c r="F12" t="s">
        <v>45</v>
      </c>
      <c r="H12" s="3">
        <v>10000</v>
      </c>
      <c r="I12" s="3">
        <f t="shared" si="0"/>
        <v>78758.78</v>
      </c>
    </row>
    <row r="13" spans="1:9" x14ac:dyDescent="0.25">
      <c r="C13">
        <v>5802</v>
      </c>
      <c r="D13" s="81">
        <v>41180</v>
      </c>
      <c r="E13" s="49" t="s">
        <v>44</v>
      </c>
      <c r="F13" t="s">
        <v>46</v>
      </c>
      <c r="H13" s="3">
        <v>5000</v>
      </c>
      <c r="I13" s="3">
        <f t="shared" si="0"/>
        <v>73758.78</v>
      </c>
    </row>
    <row r="14" spans="1:9" x14ac:dyDescent="0.25">
      <c r="C14">
        <v>5803</v>
      </c>
      <c r="D14" s="81">
        <v>41180</v>
      </c>
      <c r="E14" s="49" t="s">
        <v>44</v>
      </c>
      <c r="F14" t="s">
        <v>47</v>
      </c>
      <c r="H14" s="3">
        <v>5000</v>
      </c>
      <c r="I14" s="3">
        <f t="shared" si="0"/>
        <v>68758.78</v>
      </c>
    </row>
    <row r="15" spans="1:9" x14ac:dyDescent="0.25">
      <c r="C15">
        <v>5804</v>
      </c>
      <c r="D15" s="81">
        <v>41180</v>
      </c>
      <c r="E15" s="49" t="s">
        <v>44</v>
      </c>
      <c r="F15" t="s">
        <v>48</v>
      </c>
      <c r="H15" s="3">
        <v>4000</v>
      </c>
      <c r="I15" s="3">
        <f t="shared" si="0"/>
        <v>64758.78</v>
      </c>
    </row>
    <row r="16" spans="1:9" x14ac:dyDescent="0.25">
      <c r="C16">
        <v>5805</v>
      </c>
      <c r="D16" s="81">
        <v>41180</v>
      </c>
      <c r="E16" s="49" t="s">
        <v>44</v>
      </c>
      <c r="F16" t="s">
        <v>49</v>
      </c>
      <c r="H16" s="3">
        <v>5000</v>
      </c>
      <c r="I16" s="3">
        <f t="shared" si="0"/>
        <v>59758.78</v>
      </c>
    </row>
    <row r="17" spans="1:9" x14ac:dyDescent="0.25">
      <c r="C17">
        <v>5806</v>
      </c>
      <c r="D17" s="81">
        <v>41180</v>
      </c>
      <c r="E17" s="49" t="s">
        <v>44</v>
      </c>
      <c r="F17" t="s">
        <v>50</v>
      </c>
      <c r="H17" s="3">
        <v>4000</v>
      </c>
      <c r="I17" s="3">
        <f t="shared" si="0"/>
        <v>55758.78</v>
      </c>
    </row>
    <row r="18" spans="1:9" x14ac:dyDescent="0.25">
      <c r="C18">
        <v>5807</v>
      </c>
      <c r="D18" s="81">
        <v>41180</v>
      </c>
      <c r="E18" s="49" t="s">
        <v>44</v>
      </c>
      <c r="F18" t="s">
        <v>51</v>
      </c>
      <c r="H18" s="3">
        <v>5000</v>
      </c>
      <c r="I18" s="3">
        <f t="shared" si="0"/>
        <v>50758.78</v>
      </c>
    </row>
    <row r="19" spans="1:9" x14ac:dyDescent="0.25">
      <c r="C19">
        <v>5808</v>
      </c>
      <c r="D19" s="81">
        <v>41180</v>
      </c>
      <c r="E19" s="49" t="s">
        <v>44</v>
      </c>
      <c r="F19" t="s">
        <v>52</v>
      </c>
      <c r="H19" s="3">
        <v>5000</v>
      </c>
      <c r="I19" s="3">
        <f t="shared" si="0"/>
        <v>45758.78</v>
      </c>
    </row>
    <row r="20" spans="1:9" x14ac:dyDescent="0.25">
      <c r="C20">
        <v>5809</v>
      </c>
      <c r="D20" s="81">
        <v>41180</v>
      </c>
      <c r="E20" s="49" t="s">
        <v>44</v>
      </c>
      <c r="F20" t="s">
        <v>53</v>
      </c>
      <c r="H20" s="3">
        <v>5000</v>
      </c>
      <c r="I20" s="3">
        <f t="shared" si="0"/>
        <v>40758.78</v>
      </c>
    </row>
    <row r="21" spans="1:9" x14ac:dyDescent="0.25">
      <c r="C21">
        <v>5810</v>
      </c>
      <c r="D21" s="81">
        <v>41180</v>
      </c>
      <c r="E21" s="49" t="s">
        <v>43</v>
      </c>
      <c r="H21" s="3">
        <v>0</v>
      </c>
      <c r="I21" s="3">
        <f t="shared" si="0"/>
        <v>40758.78</v>
      </c>
    </row>
    <row r="22" spans="1:9" x14ac:dyDescent="0.25">
      <c r="C22">
        <v>5811</v>
      </c>
      <c r="D22" s="81">
        <v>41180</v>
      </c>
      <c r="E22" s="49" t="s">
        <v>44</v>
      </c>
      <c r="F22" t="s">
        <v>54</v>
      </c>
      <c r="H22" s="3">
        <v>5000</v>
      </c>
      <c r="I22" s="3">
        <f t="shared" si="0"/>
        <v>35758.78</v>
      </c>
    </row>
    <row r="23" spans="1:9" x14ac:dyDescent="0.25">
      <c r="C23">
        <v>5812</v>
      </c>
      <c r="D23" s="81">
        <v>41180</v>
      </c>
      <c r="E23" s="49" t="s">
        <v>44</v>
      </c>
      <c r="F23" t="s">
        <v>55</v>
      </c>
      <c r="H23" s="3">
        <v>5000</v>
      </c>
      <c r="I23" s="3">
        <f t="shared" si="0"/>
        <v>30758.78</v>
      </c>
    </row>
    <row r="24" spans="1:9" x14ac:dyDescent="0.25">
      <c r="C24">
        <v>5813</v>
      </c>
      <c r="D24" s="81">
        <v>41180</v>
      </c>
      <c r="E24" s="49" t="s">
        <v>44</v>
      </c>
      <c r="F24" t="s">
        <v>56</v>
      </c>
      <c r="H24" s="3">
        <v>15000</v>
      </c>
      <c r="I24" s="3">
        <f t="shared" si="0"/>
        <v>15758.779999999999</v>
      </c>
    </row>
    <row r="25" spans="1:9" x14ac:dyDescent="0.25">
      <c r="C25">
        <v>5814</v>
      </c>
      <c r="D25" s="81">
        <v>41180</v>
      </c>
      <c r="E25" s="49" t="s">
        <v>44</v>
      </c>
      <c r="F25" t="s">
        <v>57</v>
      </c>
      <c r="H25" s="3">
        <v>10000</v>
      </c>
      <c r="I25" s="3">
        <f t="shared" si="0"/>
        <v>5758.7799999999988</v>
      </c>
    </row>
    <row r="26" spans="1:9" x14ac:dyDescent="0.25">
      <c r="C26">
        <v>5815</v>
      </c>
      <c r="D26" s="81">
        <v>41180</v>
      </c>
      <c r="E26" s="49" t="s">
        <v>44</v>
      </c>
      <c r="F26" t="s">
        <v>58</v>
      </c>
      <c r="H26" s="3">
        <v>2000</v>
      </c>
      <c r="I26" s="3">
        <f t="shared" si="0"/>
        <v>3758.7799999999988</v>
      </c>
    </row>
    <row r="27" spans="1:9" x14ac:dyDescent="0.25">
      <c r="D27" s="81">
        <v>41180</v>
      </c>
      <c r="E27" s="49" t="s">
        <v>41</v>
      </c>
      <c r="F27" t="s">
        <v>42</v>
      </c>
      <c r="G27" s="108">
        <v>4087.5</v>
      </c>
      <c r="I27" s="3">
        <f t="shared" si="0"/>
        <v>7846.2799999999988</v>
      </c>
    </row>
    <row r="28" spans="1:9" x14ac:dyDescent="0.25">
      <c r="D28" s="81">
        <v>41184</v>
      </c>
      <c r="E28" s="49" t="s">
        <v>41</v>
      </c>
      <c r="F28" t="s">
        <v>42</v>
      </c>
      <c r="G28" s="108">
        <v>4087.5</v>
      </c>
      <c r="I28" s="3">
        <f t="shared" si="0"/>
        <v>11933.779999999999</v>
      </c>
    </row>
    <row r="29" spans="1:9" x14ac:dyDescent="0.25">
      <c r="D29" s="81">
        <v>41186</v>
      </c>
      <c r="E29" s="49" t="s">
        <v>41</v>
      </c>
      <c r="F29" t="s">
        <v>41</v>
      </c>
      <c r="G29" s="108">
        <v>300000</v>
      </c>
      <c r="I29" s="3">
        <f t="shared" si="0"/>
        <v>311933.78000000003</v>
      </c>
    </row>
    <row r="30" spans="1:9" x14ac:dyDescent="0.25">
      <c r="A30">
        <v>421</v>
      </c>
      <c r="C30">
        <v>5816</v>
      </c>
      <c r="D30" s="81">
        <v>41186</v>
      </c>
      <c r="E30" s="49" t="s">
        <v>59</v>
      </c>
      <c r="F30" t="s">
        <v>60</v>
      </c>
      <c r="H30" s="3">
        <v>1300</v>
      </c>
      <c r="I30" s="3">
        <f t="shared" si="0"/>
        <v>310633.78000000003</v>
      </c>
    </row>
    <row r="31" spans="1:9" x14ac:dyDescent="0.25">
      <c r="A31" s="48" t="s">
        <v>144</v>
      </c>
      <c r="B31" s="48"/>
      <c r="C31">
        <f t="shared" ref="C31:C46" si="1">+C30+1</f>
        <v>5817</v>
      </c>
      <c r="D31" s="81">
        <v>41186</v>
      </c>
      <c r="E31" s="49" t="s">
        <v>61</v>
      </c>
      <c r="F31" t="s">
        <v>55</v>
      </c>
      <c r="H31" s="3">
        <v>85018</v>
      </c>
      <c r="I31" s="3">
        <f t="shared" si="0"/>
        <v>225615.78000000003</v>
      </c>
    </row>
    <row r="32" spans="1:9" x14ac:dyDescent="0.25">
      <c r="A32">
        <v>421</v>
      </c>
      <c r="C32">
        <f t="shared" si="1"/>
        <v>5818</v>
      </c>
      <c r="D32" s="81">
        <v>41187</v>
      </c>
      <c r="E32" s="49" t="s">
        <v>62</v>
      </c>
      <c r="F32" t="s">
        <v>63</v>
      </c>
      <c r="H32" s="3">
        <v>1500</v>
      </c>
      <c r="I32" s="3">
        <f t="shared" si="0"/>
        <v>224115.78000000003</v>
      </c>
    </row>
    <row r="33" spans="1:9" x14ac:dyDescent="0.25">
      <c r="C33">
        <f t="shared" si="1"/>
        <v>5819</v>
      </c>
      <c r="D33" s="81">
        <v>41187</v>
      </c>
      <c r="E33" s="49" t="s">
        <v>64</v>
      </c>
      <c r="I33" s="3">
        <f t="shared" si="0"/>
        <v>224115.78000000003</v>
      </c>
    </row>
    <row r="34" spans="1:9" x14ac:dyDescent="0.25">
      <c r="A34">
        <v>341</v>
      </c>
      <c r="C34">
        <f t="shared" si="1"/>
        <v>5820</v>
      </c>
      <c r="D34" s="81">
        <v>41187</v>
      </c>
      <c r="E34" s="49" t="s">
        <v>65</v>
      </c>
      <c r="F34" t="s">
        <v>66</v>
      </c>
      <c r="H34" s="3">
        <v>19000</v>
      </c>
      <c r="I34" s="3">
        <f t="shared" si="0"/>
        <v>205115.78000000003</v>
      </c>
    </row>
    <row r="35" spans="1:9" x14ac:dyDescent="0.25">
      <c r="A35">
        <v>241</v>
      </c>
      <c r="C35">
        <f t="shared" si="1"/>
        <v>5821</v>
      </c>
      <c r="D35" s="81">
        <v>41187</v>
      </c>
      <c r="E35" s="49" t="s">
        <v>67</v>
      </c>
      <c r="F35" t="s">
        <v>68</v>
      </c>
      <c r="H35" s="3">
        <v>3000</v>
      </c>
      <c r="I35" s="3">
        <f t="shared" si="0"/>
        <v>202115.78000000003</v>
      </c>
    </row>
    <row r="36" spans="1:9" x14ac:dyDescent="0.25">
      <c r="A36">
        <v>122</v>
      </c>
      <c r="C36">
        <f t="shared" si="1"/>
        <v>5822</v>
      </c>
      <c r="D36" s="81">
        <v>41187</v>
      </c>
      <c r="E36" s="49" t="s">
        <v>132</v>
      </c>
      <c r="F36" t="s">
        <v>57</v>
      </c>
      <c r="H36" s="3">
        <v>10000</v>
      </c>
      <c r="I36" s="3">
        <f t="shared" si="0"/>
        <v>192115.78000000003</v>
      </c>
    </row>
    <row r="37" spans="1:9" x14ac:dyDescent="0.25">
      <c r="A37">
        <v>421</v>
      </c>
      <c r="C37">
        <f t="shared" si="1"/>
        <v>5823</v>
      </c>
      <c r="D37" s="81">
        <v>41187</v>
      </c>
      <c r="E37" s="49" t="s">
        <v>62</v>
      </c>
      <c r="F37" t="s">
        <v>69</v>
      </c>
      <c r="H37" s="3">
        <v>6000</v>
      </c>
      <c r="I37" s="3">
        <f t="shared" si="0"/>
        <v>186115.78000000003</v>
      </c>
    </row>
    <row r="38" spans="1:9" x14ac:dyDescent="0.25">
      <c r="A38">
        <v>421</v>
      </c>
      <c r="C38">
        <f t="shared" si="1"/>
        <v>5824</v>
      </c>
      <c r="D38" s="81">
        <v>41187</v>
      </c>
      <c r="E38" s="49" t="s">
        <v>62</v>
      </c>
      <c r="F38" t="s">
        <v>70</v>
      </c>
      <c r="H38" s="3">
        <v>1700</v>
      </c>
      <c r="I38" s="3">
        <f t="shared" si="0"/>
        <v>184415.78000000003</v>
      </c>
    </row>
    <row r="39" spans="1:9" x14ac:dyDescent="0.25">
      <c r="C39">
        <f t="shared" si="1"/>
        <v>5825</v>
      </c>
      <c r="D39" s="81">
        <v>41187</v>
      </c>
      <c r="E39" s="49" t="s">
        <v>43</v>
      </c>
      <c r="I39" s="3">
        <f t="shared" si="0"/>
        <v>184415.78000000003</v>
      </c>
    </row>
    <row r="40" spans="1:9" x14ac:dyDescent="0.25">
      <c r="A40">
        <v>392</v>
      </c>
      <c r="C40">
        <f t="shared" si="1"/>
        <v>5826</v>
      </c>
      <c r="D40" s="81">
        <v>41191</v>
      </c>
      <c r="E40" s="49" t="s">
        <v>71</v>
      </c>
      <c r="F40" t="s">
        <v>72</v>
      </c>
      <c r="H40" s="3">
        <v>17000</v>
      </c>
      <c r="I40" s="3">
        <f t="shared" si="0"/>
        <v>167415.78000000003</v>
      </c>
    </row>
    <row r="41" spans="1:9" x14ac:dyDescent="0.25">
      <c r="C41">
        <f t="shared" si="1"/>
        <v>5827</v>
      </c>
      <c r="D41" s="81">
        <v>41191</v>
      </c>
      <c r="E41" s="49" t="s">
        <v>43</v>
      </c>
      <c r="I41" s="3">
        <f t="shared" si="0"/>
        <v>167415.78000000003</v>
      </c>
    </row>
    <row r="42" spans="1:9" x14ac:dyDescent="0.25">
      <c r="C42">
        <f t="shared" si="1"/>
        <v>5828</v>
      </c>
      <c r="D42" s="81">
        <v>41191</v>
      </c>
      <c r="E42" s="49" t="s">
        <v>64</v>
      </c>
      <c r="I42" s="3">
        <f t="shared" si="0"/>
        <v>167415.78000000003</v>
      </c>
    </row>
    <row r="43" spans="1:9" x14ac:dyDescent="0.25">
      <c r="A43">
        <v>296</v>
      </c>
      <c r="C43">
        <f t="shared" si="1"/>
        <v>5829</v>
      </c>
      <c r="D43" s="81">
        <v>41191</v>
      </c>
      <c r="E43" s="49" t="s">
        <v>73</v>
      </c>
      <c r="F43" t="s">
        <v>74</v>
      </c>
      <c r="H43" s="3">
        <v>8900</v>
      </c>
      <c r="I43" s="3">
        <f t="shared" si="0"/>
        <v>158515.78000000003</v>
      </c>
    </row>
    <row r="44" spans="1:9" x14ac:dyDescent="0.25">
      <c r="A44">
        <v>296</v>
      </c>
      <c r="C44">
        <f t="shared" si="1"/>
        <v>5830</v>
      </c>
      <c r="D44" s="81">
        <v>41191</v>
      </c>
      <c r="E44" s="49" t="s">
        <v>75</v>
      </c>
      <c r="F44" t="s">
        <v>76</v>
      </c>
      <c r="H44" s="3">
        <v>2300</v>
      </c>
      <c r="I44" s="3">
        <f t="shared" si="0"/>
        <v>156215.78000000003</v>
      </c>
    </row>
    <row r="45" spans="1:9" x14ac:dyDescent="0.25">
      <c r="A45">
        <v>296</v>
      </c>
      <c r="C45">
        <f t="shared" si="1"/>
        <v>5831</v>
      </c>
      <c r="D45" s="81">
        <v>41191</v>
      </c>
      <c r="E45" s="49" t="s">
        <v>77</v>
      </c>
      <c r="F45" t="s">
        <v>78</v>
      </c>
      <c r="H45" s="3">
        <v>29000</v>
      </c>
      <c r="I45" s="3">
        <f t="shared" si="0"/>
        <v>127215.78000000003</v>
      </c>
    </row>
    <row r="46" spans="1:9" x14ac:dyDescent="0.25">
      <c r="A46">
        <v>421</v>
      </c>
      <c r="C46">
        <f t="shared" si="1"/>
        <v>5832</v>
      </c>
      <c r="D46" s="81">
        <v>41192</v>
      </c>
      <c r="E46" s="49" t="s">
        <v>62</v>
      </c>
      <c r="F46" t="s">
        <v>79</v>
      </c>
      <c r="H46" s="3">
        <v>1300</v>
      </c>
      <c r="I46" s="3">
        <f t="shared" si="0"/>
        <v>125915.78000000003</v>
      </c>
    </row>
    <row r="47" spans="1:9" x14ac:dyDescent="0.25">
      <c r="C47">
        <v>5833</v>
      </c>
      <c r="D47" s="81">
        <v>41192</v>
      </c>
      <c r="E47" s="49" t="s">
        <v>43</v>
      </c>
      <c r="I47" s="3">
        <f t="shared" si="0"/>
        <v>125915.78000000003</v>
      </c>
    </row>
    <row r="48" spans="1:9" x14ac:dyDescent="0.25">
      <c r="A48">
        <v>421</v>
      </c>
      <c r="C48">
        <v>5834</v>
      </c>
      <c r="D48" s="81">
        <v>41193</v>
      </c>
      <c r="E48" s="49" t="s">
        <v>62</v>
      </c>
      <c r="F48" t="s">
        <v>80</v>
      </c>
      <c r="H48" s="3">
        <v>1500</v>
      </c>
      <c r="I48" s="3">
        <f t="shared" si="0"/>
        <v>124415.78000000003</v>
      </c>
    </row>
    <row r="49" spans="1:9" x14ac:dyDescent="0.25">
      <c r="C49">
        <v>5835</v>
      </c>
      <c r="E49" s="49" t="s">
        <v>64</v>
      </c>
      <c r="I49" s="3">
        <f t="shared" si="0"/>
        <v>124415.78000000003</v>
      </c>
    </row>
    <row r="50" spans="1:9" x14ac:dyDescent="0.25">
      <c r="A50">
        <v>213</v>
      </c>
      <c r="C50">
        <v>5836</v>
      </c>
      <c r="D50" s="81">
        <v>41193</v>
      </c>
      <c r="E50" s="49" t="s">
        <v>81</v>
      </c>
      <c r="F50" t="s">
        <v>82</v>
      </c>
      <c r="H50" s="3">
        <v>4000</v>
      </c>
      <c r="I50" s="3">
        <f t="shared" si="0"/>
        <v>120415.78000000003</v>
      </c>
    </row>
    <row r="51" spans="1:9" x14ac:dyDescent="0.25">
      <c r="A51">
        <v>421</v>
      </c>
      <c r="C51">
        <f t="shared" ref="C51:C65" si="2">+C50+1</f>
        <v>5837</v>
      </c>
      <c r="D51" s="81">
        <v>41193</v>
      </c>
      <c r="E51" s="49" t="s">
        <v>62</v>
      </c>
      <c r="F51" t="s">
        <v>83</v>
      </c>
      <c r="H51" s="3">
        <v>2380</v>
      </c>
      <c r="I51" s="3">
        <f t="shared" si="0"/>
        <v>118035.78000000003</v>
      </c>
    </row>
    <row r="52" spans="1:9" x14ac:dyDescent="0.25">
      <c r="A52">
        <v>421</v>
      </c>
      <c r="C52">
        <f t="shared" si="2"/>
        <v>5838</v>
      </c>
      <c r="D52" s="81">
        <v>41193</v>
      </c>
      <c r="E52" s="49" t="s">
        <v>62</v>
      </c>
      <c r="F52" t="s">
        <v>84</v>
      </c>
      <c r="H52" s="3">
        <v>1000</v>
      </c>
      <c r="I52" s="3">
        <f t="shared" si="0"/>
        <v>117035.78000000003</v>
      </c>
    </row>
    <row r="53" spans="1:9" x14ac:dyDescent="0.25">
      <c r="A53">
        <v>421</v>
      </c>
      <c r="C53">
        <f t="shared" si="2"/>
        <v>5839</v>
      </c>
      <c r="D53" s="81">
        <v>41193</v>
      </c>
      <c r="E53" s="49" t="s">
        <v>85</v>
      </c>
      <c r="F53" t="s">
        <v>86</v>
      </c>
      <c r="H53" s="3">
        <v>6000</v>
      </c>
      <c r="I53" s="3">
        <f t="shared" si="0"/>
        <v>111035.78000000003</v>
      </c>
    </row>
    <row r="54" spans="1:9" x14ac:dyDescent="0.25">
      <c r="A54">
        <v>311</v>
      </c>
      <c r="C54">
        <f t="shared" si="2"/>
        <v>5840</v>
      </c>
      <c r="D54" s="81">
        <v>41193</v>
      </c>
      <c r="E54" s="49" t="s">
        <v>87</v>
      </c>
      <c r="F54" t="s">
        <v>88</v>
      </c>
      <c r="H54" s="3">
        <v>5417</v>
      </c>
      <c r="I54" s="3">
        <f t="shared" si="0"/>
        <v>105618.78000000003</v>
      </c>
    </row>
    <row r="55" spans="1:9" x14ac:dyDescent="0.25">
      <c r="A55">
        <v>421</v>
      </c>
      <c r="C55">
        <f t="shared" si="2"/>
        <v>5841</v>
      </c>
      <c r="D55" s="81">
        <v>41194</v>
      </c>
      <c r="E55" s="49" t="s">
        <v>89</v>
      </c>
      <c r="F55" t="s">
        <v>90</v>
      </c>
      <c r="H55" s="3">
        <v>4000</v>
      </c>
      <c r="I55" s="3">
        <f t="shared" si="0"/>
        <v>101618.78000000003</v>
      </c>
    </row>
    <row r="56" spans="1:9" x14ac:dyDescent="0.25">
      <c r="C56">
        <f t="shared" si="2"/>
        <v>5842</v>
      </c>
      <c r="D56" s="81">
        <v>41194</v>
      </c>
      <c r="E56" s="49" t="s">
        <v>43</v>
      </c>
      <c r="I56" s="3">
        <f t="shared" si="0"/>
        <v>101618.78000000003</v>
      </c>
    </row>
    <row r="57" spans="1:9" x14ac:dyDescent="0.25">
      <c r="C57">
        <f t="shared" si="2"/>
        <v>5843</v>
      </c>
      <c r="D57" s="81">
        <v>41194</v>
      </c>
      <c r="E57" s="49" t="s">
        <v>43</v>
      </c>
      <c r="I57" s="3">
        <f t="shared" si="0"/>
        <v>101618.78000000003</v>
      </c>
    </row>
    <row r="58" spans="1:9" x14ac:dyDescent="0.25">
      <c r="A58">
        <v>299</v>
      </c>
      <c r="C58">
        <f t="shared" si="2"/>
        <v>5844</v>
      </c>
      <c r="D58" s="81">
        <v>41194</v>
      </c>
      <c r="E58" s="49" t="s">
        <v>97</v>
      </c>
      <c r="F58" t="s">
        <v>96</v>
      </c>
      <c r="H58" s="3">
        <v>2000</v>
      </c>
      <c r="I58" s="3">
        <f t="shared" si="0"/>
        <v>99618.780000000028</v>
      </c>
    </row>
    <row r="59" spans="1:9" x14ac:dyDescent="0.25">
      <c r="A59" t="s">
        <v>144</v>
      </c>
      <c r="C59">
        <f t="shared" si="2"/>
        <v>5845</v>
      </c>
      <c r="D59" s="81">
        <v>41198</v>
      </c>
      <c r="E59" s="49" t="s">
        <v>110</v>
      </c>
      <c r="F59" t="s">
        <v>55</v>
      </c>
      <c r="H59" s="3">
        <v>10789</v>
      </c>
      <c r="I59" s="3">
        <f t="shared" si="0"/>
        <v>88829.780000000028</v>
      </c>
    </row>
    <row r="60" spans="1:9" x14ac:dyDescent="0.25">
      <c r="A60">
        <v>122</v>
      </c>
      <c r="C60">
        <f t="shared" si="2"/>
        <v>5846</v>
      </c>
      <c r="D60" s="81">
        <v>41198</v>
      </c>
      <c r="E60" s="49" t="s">
        <v>102</v>
      </c>
      <c r="F60" t="s">
        <v>101</v>
      </c>
      <c r="H60" s="3">
        <v>3500</v>
      </c>
      <c r="I60" s="3">
        <f t="shared" si="0"/>
        <v>85329.780000000028</v>
      </c>
    </row>
    <row r="61" spans="1:9" x14ac:dyDescent="0.25">
      <c r="C61">
        <f t="shared" si="2"/>
        <v>5847</v>
      </c>
      <c r="D61" s="81">
        <v>41198</v>
      </c>
      <c r="E61" s="49" t="s">
        <v>43</v>
      </c>
      <c r="I61" s="3">
        <f t="shared" si="0"/>
        <v>85329.780000000028</v>
      </c>
    </row>
    <row r="62" spans="1:9" x14ac:dyDescent="0.25">
      <c r="A62">
        <v>296</v>
      </c>
      <c r="C62">
        <f t="shared" si="2"/>
        <v>5848</v>
      </c>
      <c r="D62" s="81">
        <v>41198</v>
      </c>
      <c r="E62" s="49" t="s">
        <v>103</v>
      </c>
      <c r="F62" t="s">
        <v>104</v>
      </c>
      <c r="H62" s="3">
        <v>6250</v>
      </c>
      <c r="I62" s="3">
        <f t="shared" si="0"/>
        <v>79079.780000000028</v>
      </c>
    </row>
    <row r="63" spans="1:9" x14ac:dyDescent="0.25">
      <c r="A63">
        <v>391</v>
      </c>
      <c r="C63">
        <f t="shared" si="2"/>
        <v>5849</v>
      </c>
      <c r="D63" s="81">
        <v>41198</v>
      </c>
      <c r="E63" s="49" t="s">
        <v>105</v>
      </c>
      <c r="F63" t="s">
        <v>50</v>
      </c>
      <c r="H63" s="3">
        <v>4011</v>
      </c>
      <c r="I63" s="3">
        <f t="shared" si="0"/>
        <v>75068.780000000028</v>
      </c>
    </row>
    <row r="64" spans="1:9" x14ac:dyDescent="0.25">
      <c r="C64">
        <f t="shared" si="2"/>
        <v>5850</v>
      </c>
      <c r="D64" s="81">
        <v>41198</v>
      </c>
      <c r="E64" s="49" t="s">
        <v>108</v>
      </c>
      <c r="F64" t="s">
        <v>109</v>
      </c>
      <c r="H64" s="12">
        <v>4500</v>
      </c>
      <c r="I64" s="3">
        <f t="shared" si="0"/>
        <v>70568.780000000028</v>
      </c>
    </row>
    <row r="65" spans="1:9" x14ac:dyDescent="0.25">
      <c r="A65">
        <v>421</v>
      </c>
      <c r="C65">
        <f t="shared" si="2"/>
        <v>5851</v>
      </c>
      <c r="D65" s="81">
        <v>41198</v>
      </c>
      <c r="E65" s="49" t="s">
        <v>106</v>
      </c>
      <c r="F65" t="s">
        <v>107</v>
      </c>
      <c r="H65" s="3">
        <v>935</v>
      </c>
      <c r="I65" s="3">
        <f t="shared" si="0"/>
        <v>69633.780000000028</v>
      </c>
    </row>
    <row r="66" spans="1:9" x14ac:dyDescent="0.25">
      <c r="D66" s="81">
        <v>41199</v>
      </c>
      <c r="E66" s="49" t="s">
        <v>41</v>
      </c>
      <c r="F66" t="s">
        <v>42</v>
      </c>
      <c r="G66" s="108">
        <v>300000</v>
      </c>
      <c r="I66" s="3">
        <f t="shared" si="0"/>
        <v>369633.78</v>
      </c>
    </row>
    <row r="67" spans="1:9" x14ac:dyDescent="0.25">
      <c r="A67">
        <v>296</v>
      </c>
      <c r="C67">
        <v>5852</v>
      </c>
      <c r="D67" s="81">
        <v>41200</v>
      </c>
      <c r="E67" s="49" t="s">
        <v>123</v>
      </c>
      <c r="F67" t="s">
        <v>124</v>
      </c>
      <c r="H67" s="3">
        <v>4100</v>
      </c>
      <c r="I67" s="3">
        <f t="shared" si="0"/>
        <v>365533.78</v>
      </c>
    </row>
    <row r="68" spans="1:9" x14ac:dyDescent="0.25">
      <c r="A68">
        <v>311</v>
      </c>
      <c r="C68">
        <v>5853</v>
      </c>
      <c r="D68" s="81">
        <v>41205</v>
      </c>
      <c r="E68" s="49" t="s">
        <v>125</v>
      </c>
      <c r="F68" t="s">
        <v>50</v>
      </c>
      <c r="H68" s="3">
        <v>962</v>
      </c>
      <c r="I68" s="3">
        <f t="shared" si="0"/>
        <v>364571.78</v>
      </c>
    </row>
    <row r="69" spans="1:9" x14ac:dyDescent="0.25">
      <c r="A69">
        <v>341</v>
      </c>
      <c r="C69">
        <v>5854</v>
      </c>
      <c r="D69" s="81">
        <v>41205</v>
      </c>
      <c r="E69" s="49" t="s">
        <v>111</v>
      </c>
      <c r="F69" t="s">
        <v>66</v>
      </c>
      <c r="H69" s="3">
        <v>31000</v>
      </c>
      <c r="I69" s="3">
        <f t="shared" si="0"/>
        <v>333571.78000000003</v>
      </c>
    </row>
    <row r="70" spans="1:9" x14ac:dyDescent="0.25">
      <c r="A70">
        <v>421</v>
      </c>
      <c r="C70">
        <v>5855</v>
      </c>
      <c r="D70" s="81">
        <v>41205</v>
      </c>
      <c r="E70" s="49" t="s">
        <v>112</v>
      </c>
      <c r="F70" t="s">
        <v>113</v>
      </c>
      <c r="H70" s="3">
        <v>4605</v>
      </c>
      <c r="I70" s="3">
        <f t="shared" si="0"/>
        <v>328966.78000000003</v>
      </c>
    </row>
    <row r="71" spans="1:9" x14ac:dyDescent="0.25">
      <c r="A71">
        <v>399</v>
      </c>
      <c r="C71">
        <v>5856</v>
      </c>
      <c r="D71" s="81">
        <v>41205</v>
      </c>
      <c r="E71" s="49" t="s">
        <v>114</v>
      </c>
      <c r="F71" t="s">
        <v>50</v>
      </c>
      <c r="H71" s="3">
        <v>790</v>
      </c>
      <c r="I71" s="3">
        <f t="shared" ref="I71:I130" si="3">+I70-H71+G71</f>
        <v>328176.78000000003</v>
      </c>
    </row>
    <row r="72" spans="1:9" x14ac:dyDescent="0.25">
      <c r="A72">
        <v>311</v>
      </c>
      <c r="C72">
        <v>5857</v>
      </c>
      <c r="D72" s="81">
        <v>41205</v>
      </c>
      <c r="E72" s="49" t="s">
        <v>115</v>
      </c>
      <c r="F72" t="s">
        <v>116</v>
      </c>
      <c r="H72" s="3">
        <v>5922</v>
      </c>
      <c r="I72" s="3">
        <f t="shared" si="3"/>
        <v>322254.78000000003</v>
      </c>
    </row>
    <row r="73" spans="1:9" x14ac:dyDescent="0.25">
      <c r="C73">
        <v>5858</v>
      </c>
      <c r="D73" s="81">
        <v>41205</v>
      </c>
      <c r="E73" s="49" t="s">
        <v>64</v>
      </c>
      <c r="I73" s="3">
        <f t="shared" si="3"/>
        <v>322254.78000000003</v>
      </c>
    </row>
    <row r="74" spans="1:9" x14ac:dyDescent="0.25">
      <c r="A74">
        <v>299</v>
      </c>
      <c r="C74">
        <v>5859</v>
      </c>
      <c r="D74" s="81">
        <v>41205</v>
      </c>
      <c r="E74" s="49" t="s">
        <v>117</v>
      </c>
      <c r="F74" t="s">
        <v>118</v>
      </c>
      <c r="H74" s="3">
        <v>2500</v>
      </c>
      <c r="I74" s="3">
        <f t="shared" si="3"/>
        <v>319754.78000000003</v>
      </c>
    </row>
    <row r="75" spans="1:9" x14ac:dyDescent="0.25">
      <c r="A75">
        <v>421</v>
      </c>
      <c r="C75">
        <v>5860</v>
      </c>
      <c r="D75" s="81">
        <v>41205</v>
      </c>
      <c r="E75" s="49" t="s">
        <v>62</v>
      </c>
      <c r="F75" t="s">
        <v>119</v>
      </c>
      <c r="H75" s="3">
        <v>1000</v>
      </c>
      <c r="I75" s="3">
        <f t="shared" si="3"/>
        <v>318754.78000000003</v>
      </c>
    </row>
    <row r="76" spans="1:9" x14ac:dyDescent="0.25">
      <c r="A76">
        <v>421</v>
      </c>
      <c r="C76">
        <v>5861</v>
      </c>
      <c r="D76" s="81">
        <v>41205</v>
      </c>
      <c r="E76" s="49" t="s">
        <v>62</v>
      </c>
      <c r="F76" t="s">
        <v>120</v>
      </c>
      <c r="H76" s="3">
        <v>2500</v>
      </c>
      <c r="I76" s="3">
        <f t="shared" si="3"/>
        <v>316254.78000000003</v>
      </c>
    </row>
    <row r="77" spans="1:9" x14ac:dyDescent="0.25">
      <c r="A77">
        <v>421</v>
      </c>
      <c r="C77">
        <v>5862</v>
      </c>
      <c r="D77" s="81">
        <v>41205</v>
      </c>
      <c r="E77" s="49" t="s">
        <v>62</v>
      </c>
      <c r="F77" t="s">
        <v>121</v>
      </c>
      <c r="H77" s="3">
        <v>1500</v>
      </c>
      <c r="I77" s="3">
        <f t="shared" si="3"/>
        <v>314754.78000000003</v>
      </c>
    </row>
    <row r="78" spans="1:9" x14ac:dyDescent="0.25">
      <c r="A78" t="s">
        <v>144</v>
      </c>
      <c r="C78">
        <v>5863</v>
      </c>
      <c r="D78" s="81">
        <v>41205</v>
      </c>
      <c r="E78" s="49" t="s">
        <v>122</v>
      </c>
      <c r="F78" t="s">
        <v>55</v>
      </c>
      <c r="H78" s="3">
        <v>2641</v>
      </c>
      <c r="I78" s="3">
        <f t="shared" si="3"/>
        <v>312113.78000000003</v>
      </c>
    </row>
    <row r="79" spans="1:9" x14ac:dyDescent="0.25">
      <c r="C79">
        <v>5864</v>
      </c>
      <c r="D79" s="81">
        <v>41207</v>
      </c>
      <c r="E79" s="49" t="s">
        <v>64</v>
      </c>
      <c r="I79" s="3">
        <f t="shared" si="3"/>
        <v>312113.78000000003</v>
      </c>
    </row>
    <row r="80" spans="1:9" x14ac:dyDescent="0.25">
      <c r="C80">
        <v>5865</v>
      </c>
      <c r="D80" s="81">
        <v>41207</v>
      </c>
      <c r="E80" s="49" t="s">
        <v>64</v>
      </c>
      <c r="I80" s="3">
        <f t="shared" si="3"/>
        <v>312113.78000000003</v>
      </c>
    </row>
    <row r="81" spans="1:9" x14ac:dyDescent="0.25">
      <c r="C81">
        <v>5866</v>
      </c>
      <c r="D81" s="81">
        <v>41207</v>
      </c>
      <c r="E81" s="49" t="s">
        <v>43</v>
      </c>
      <c r="I81" s="3">
        <f t="shared" si="3"/>
        <v>312113.78000000003</v>
      </c>
    </row>
    <row r="82" spans="1:9" x14ac:dyDescent="0.25">
      <c r="C82">
        <v>5867</v>
      </c>
      <c r="D82" s="81">
        <v>41207</v>
      </c>
      <c r="E82" s="49" t="s">
        <v>64</v>
      </c>
      <c r="I82" s="3">
        <f t="shared" si="3"/>
        <v>312113.78000000003</v>
      </c>
    </row>
    <row r="83" spans="1:9" x14ac:dyDescent="0.25">
      <c r="C83">
        <v>5868</v>
      </c>
      <c r="D83" s="81">
        <v>41207</v>
      </c>
      <c r="E83" s="49" t="s">
        <v>43</v>
      </c>
      <c r="I83" s="3">
        <f t="shared" si="3"/>
        <v>312113.78000000003</v>
      </c>
    </row>
    <row r="84" spans="1:9" x14ac:dyDescent="0.25">
      <c r="A84">
        <v>421</v>
      </c>
      <c r="C84">
        <v>5869</v>
      </c>
      <c r="D84" s="81">
        <v>41207</v>
      </c>
      <c r="E84" s="49" t="s">
        <v>62</v>
      </c>
      <c r="F84" t="s">
        <v>126</v>
      </c>
      <c r="H84" s="3">
        <v>1640</v>
      </c>
      <c r="I84" s="3">
        <f t="shared" si="3"/>
        <v>310473.78000000003</v>
      </c>
    </row>
    <row r="85" spans="1:9" x14ac:dyDescent="0.25">
      <c r="C85">
        <v>5870</v>
      </c>
      <c r="D85" s="81">
        <v>41207</v>
      </c>
      <c r="E85" s="49" t="s">
        <v>64</v>
      </c>
      <c r="I85" s="3">
        <f t="shared" si="3"/>
        <v>310473.78000000003</v>
      </c>
    </row>
    <row r="86" spans="1:9" x14ac:dyDescent="0.25">
      <c r="C86">
        <v>5871</v>
      </c>
      <c r="D86" s="81">
        <v>41207</v>
      </c>
      <c r="E86" s="49" t="s">
        <v>64</v>
      </c>
      <c r="I86" s="3">
        <f t="shared" si="3"/>
        <v>310473.78000000003</v>
      </c>
    </row>
    <row r="87" spans="1:9" x14ac:dyDescent="0.25">
      <c r="A87">
        <v>122</v>
      </c>
      <c r="C87">
        <v>5872</v>
      </c>
      <c r="D87" s="81">
        <v>41207</v>
      </c>
      <c r="E87" s="49" t="s">
        <v>127</v>
      </c>
      <c r="F87" t="s">
        <v>45</v>
      </c>
      <c r="H87" s="3">
        <v>10000</v>
      </c>
      <c r="I87" s="3">
        <f t="shared" si="3"/>
        <v>300473.78000000003</v>
      </c>
    </row>
    <row r="88" spans="1:9" x14ac:dyDescent="0.25">
      <c r="A88">
        <v>122</v>
      </c>
      <c r="C88">
        <v>5873</v>
      </c>
      <c r="D88" s="81">
        <v>41207</v>
      </c>
      <c r="E88" s="49" t="s">
        <v>127</v>
      </c>
      <c r="F88" t="s">
        <v>46</v>
      </c>
      <c r="H88" s="3">
        <v>5000</v>
      </c>
      <c r="I88" s="3">
        <f t="shared" si="3"/>
        <v>295473.78000000003</v>
      </c>
    </row>
    <row r="89" spans="1:9" x14ac:dyDescent="0.25">
      <c r="A89">
        <v>122</v>
      </c>
      <c r="C89">
        <v>5874</v>
      </c>
      <c r="D89" s="81">
        <v>41207</v>
      </c>
      <c r="E89" s="49" t="s">
        <v>127</v>
      </c>
      <c r="F89" t="s">
        <v>47</v>
      </c>
      <c r="H89" s="3">
        <v>5000</v>
      </c>
      <c r="I89" s="3">
        <f t="shared" si="3"/>
        <v>290473.78000000003</v>
      </c>
    </row>
    <row r="90" spans="1:9" x14ac:dyDescent="0.25">
      <c r="A90">
        <v>122</v>
      </c>
      <c r="C90">
        <v>5875</v>
      </c>
      <c r="D90" s="81">
        <v>41207</v>
      </c>
      <c r="E90" s="49" t="s">
        <v>127</v>
      </c>
      <c r="F90" t="s">
        <v>48</v>
      </c>
      <c r="H90" s="3">
        <v>4000</v>
      </c>
      <c r="I90" s="3">
        <f t="shared" si="3"/>
        <v>286473.78000000003</v>
      </c>
    </row>
    <row r="91" spans="1:9" x14ac:dyDescent="0.25">
      <c r="A91">
        <v>122</v>
      </c>
      <c r="C91">
        <v>5876</v>
      </c>
      <c r="D91" s="81">
        <v>41207</v>
      </c>
      <c r="E91" s="49" t="s">
        <v>127</v>
      </c>
      <c r="F91" t="s">
        <v>49</v>
      </c>
      <c r="H91" s="3">
        <v>5000</v>
      </c>
      <c r="I91" s="3">
        <f t="shared" si="3"/>
        <v>281473.78000000003</v>
      </c>
    </row>
    <row r="92" spans="1:9" x14ac:dyDescent="0.25">
      <c r="A92">
        <v>122</v>
      </c>
      <c r="C92">
        <v>5877</v>
      </c>
      <c r="D92" s="81">
        <v>41207</v>
      </c>
      <c r="E92" s="49" t="s">
        <v>127</v>
      </c>
      <c r="F92" t="s">
        <v>50</v>
      </c>
      <c r="H92" s="3">
        <v>4000</v>
      </c>
      <c r="I92" s="3">
        <f t="shared" si="3"/>
        <v>277473.78000000003</v>
      </c>
    </row>
    <row r="93" spans="1:9" x14ac:dyDescent="0.25">
      <c r="C93">
        <v>5878</v>
      </c>
      <c r="D93" s="81">
        <v>41207</v>
      </c>
      <c r="E93" s="49" t="s">
        <v>43</v>
      </c>
      <c r="I93" s="3">
        <f t="shared" si="3"/>
        <v>277473.78000000003</v>
      </c>
    </row>
    <row r="94" spans="1:9" x14ac:dyDescent="0.25">
      <c r="C94">
        <v>5879</v>
      </c>
      <c r="D94" s="81">
        <v>41207</v>
      </c>
      <c r="E94" s="49" t="s">
        <v>43</v>
      </c>
      <c r="I94" s="3">
        <f t="shared" si="3"/>
        <v>277473.78000000003</v>
      </c>
    </row>
    <row r="95" spans="1:9" x14ac:dyDescent="0.25">
      <c r="C95">
        <v>5880</v>
      </c>
      <c r="D95" s="81">
        <v>41207</v>
      </c>
      <c r="E95" s="49" t="s">
        <v>43</v>
      </c>
      <c r="I95" s="3">
        <f t="shared" si="3"/>
        <v>277473.78000000003</v>
      </c>
    </row>
    <row r="96" spans="1:9" x14ac:dyDescent="0.25">
      <c r="C96">
        <v>5881</v>
      </c>
      <c r="D96" s="81">
        <v>41207</v>
      </c>
      <c r="E96" s="49" t="s">
        <v>43</v>
      </c>
      <c r="I96" s="3">
        <f t="shared" si="3"/>
        <v>277473.78000000003</v>
      </c>
    </row>
    <row r="97" spans="1:9" x14ac:dyDescent="0.25">
      <c r="A97">
        <v>122</v>
      </c>
      <c r="C97">
        <v>5882</v>
      </c>
      <c r="D97" s="81">
        <v>41207</v>
      </c>
      <c r="E97" s="49" t="s">
        <v>127</v>
      </c>
      <c r="F97" t="s">
        <v>51</v>
      </c>
      <c r="H97" s="3">
        <v>5000</v>
      </c>
      <c r="I97" s="3">
        <f t="shared" si="3"/>
        <v>272473.78000000003</v>
      </c>
    </row>
    <row r="98" spans="1:9" x14ac:dyDescent="0.25">
      <c r="C98">
        <v>5883</v>
      </c>
      <c r="D98" s="81">
        <v>41207</v>
      </c>
      <c r="E98" s="49" t="s">
        <v>64</v>
      </c>
      <c r="I98" s="3">
        <f t="shared" si="3"/>
        <v>272473.78000000003</v>
      </c>
    </row>
    <row r="99" spans="1:9" x14ac:dyDescent="0.25">
      <c r="A99">
        <v>122</v>
      </c>
      <c r="C99">
        <v>5884</v>
      </c>
      <c r="D99" s="81">
        <v>41207</v>
      </c>
      <c r="E99" s="49" t="s">
        <v>127</v>
      </c>
      <c r="F99" t="s">
        <v>128</v>
      </c>
      <c r="H99" s="3">
        <v>5000</v>
      </c>
      <c r="I99" s="3">
        <f t="shared" si="3"/>
        <v>267473.78000000003</v>
      </c>
    </row>
    <row r="100" spans="1:9" x14ac:dyDescent="0.25">
      <c r="A100">
        <v>122</v>
      </c>
      <c r="C100">
        <v>5885</v>
      </c>
      <c r="D100" s="81">
        <v>41207</v>
      </c>
      <c r="E100" s="49" t="s">
        <v>127</v>
      </c>
      <c r="F100" t="s">
        <v>68</v>
      </c>
      <c r="H100" s="3">
        <v>15000</v>
      </c>
      <c r="I100" s="3">
        <f t="shared" si="3"/>
        <v>252473.78000000003</v>
      </c>
    </row>
    <row r="101" spans="1:9" x14ac:dyDescent="0.25">
      <c r="A101">
        <v>122</v>
      </c>
      <c r="C101">
        <v>5886</v>
      </c>
      <c r="D101" s="81">
        <v>41207</v>
      </c>
      <c r="E101" s="49" t="s">
        <v>127</v>
      </c>
      <c r="F101" t="s">
        <v>57</v>
      </c>
      <c r="H101" s="3">
        <v>10000</v>
      </c>
      <c r="I101" s="3">
        <f t="shared" si="3"/>
        <v>242473.78000000003</v>
      </c>
    </row>
    <row r="102" spans="1:9" x14ac:dyDescent="0.25">
      <c r="A102">
        <v>122</v>
      </c>
      <c r="C102">
        <v>5887</v>
      </c>
      <c r="D102" s="81">
        <v>41207</v>
      </c>
      <c r="E102" s="49" t="s">
        <v>127</v>
      </c>
      <c r="F102" t="s">
        <v>58</v>
      </c>
      <c r="H102" s="3">
        <v>2000</v>
      </c>
      <c r="I102" s="3">
        <f t="shared" si="3"/>
        <v>240473.78000000003</v>
      </c>
    </row>
    <row r="103" spans="1:9" x14ac:dyDescent="0.25">
      <c r="A103">
        <v>122</v>
      </c>
      <c r="C103">
        <v>5888</v>
      </c>
      <c r="D103" s="81">
        <v>41207</v>
      </c>
      <c r="E103" s="49" t="s">
        <v>127</v>
      </c>
      <c r="F103" t="s">
        <v>54</v>
      </c>
      <c r="H103" s="3">
        <v>6000</v>
      </c>
      <c r="I103" s="3">
        <f t="shared" si="3"/>
        <v>234473.78000000003</v>
      </c>
    </row>
    <row r="104" spans="1:9" x14ac:dyDescent="0.25">
      <c r="A104">
        <v>421</v>
      </c>
      <c r="C104">
        <v>5889</v>
      </c>
      <c r="D104" s="81">
        <v>41207</v>
      </c>
      <c r="E104" s="49" t="s">
        <v>62</v>
      </c>
      <c r="F104" t="s">
        <v>135</v>
      </c>
      <c r="H104" s="3">
        <v>3000</v>
      </c>
      <c r="I104" s="3">
        <f t="shared" si="3"/>
        <v>231473.78000000003</v>
      </c>
    </row>
    <row r="105" spans="1:9" x14ac:dyDescent="0.25">
      <c r="C105">
        <v>5890</v>
      </c>
      <c r="D105" s="81">
        <v>41207</v>
      </c>
      <c r="E105" s="49" t="s">
        <v>64</v>
      </c>
      <c r="I105" s="3">
        <f t="shared" si="3"/>
        <v>231473.78000000003</v>
      </c>
    </row>
    <row r="106" spans="1:9" x14ac:dyDescent="0.25">
      <c r="C106">
        <v>5891</v>
      </c>
      <c r="D106" s="81">
        <v>41207</v>
      </c>
      <c r="E106" s="49" t="s">
        <v>133</v>
      </c>
      <c r="F106" t="s">
        <v>134</v>
      </c>
      <c r="H106" s="3">
        <v>120000</v>
      </c>
      <c r="I106" s="3">
        <f t="shared" si="3"/>
        <v>111473.78000000003</v>
      </c>
    </row>
    <row r="107" spans="1:9" x14ac:dyDescent="0.25">
      <c r="C107">
        <v>5892</v>
      </c>
      <c r="D107" s="81">
        <v>41208</v>
      </c>
      <c r="E107" s="49" t="s">
        <v>43</v>
      </c>
      <c r="I107" s="3">
        <f t="shared" si="3"/>
        <v>111473.78000000003</v>
      </c>
    </row>
    <row r="108" spans="1:9" x14ac:dyDescent="0.25">
      <c r="C108">
        <v>5893</v>
      </c>
      <c r="D108" s="81">
        <v>41208</v>
      </c>
      <c r="E108" s="49" t="s">
        <v>43</v>
      </c>
      <c r="I108" s="3">
        <f t="shared" si="3"/>
        <v>111473.78000000003</v>
      </c>
    </row>
    <row r="109" spans="1:9" x14ac:dyDescent="0.25">
      <c r="C109">
        <v>5894</v>
      </c>
      <c r="D109" s="81">
        <v>41208</v>
      </c>
      <c r="E109" s="49" t="s">
        <v>43</v>
      </c>
      <c r="I109" s="3">
        <f t="shared" si="3"/>
        <v>111473.78000000003</v>
      </c>
    </row>
    <row r="110" spans="1:9" x14ac:dyDescent="0.25">
      <c r="C110">
        <v>5895</v>
      </c>
      <c r="D110" s="81">
        <v>41208</v>
      </c>
      <c r="E110" s="49" t="s">
        <v>43</v>
      </c>
      <c r="I110" s="3">
        <f t="shared" si="3"/>
        <v>111473.78000000003</v>
      </c>
    </row>
    <row r="111" spans="1:9" x14ac:dyDescent="0.25">
      <c r="C111">
        <v>5896</v>
      </c>
      <c r="D111" s="81">
        <v>41208</v>
      </c>
      <c r="E111" s="49" t="s">
        <v>43</v>
      </c>
      <c r="I111" s="3">
        <f t="shared" si="3"/>
        <v>111473.78000000003</v>
      </c>
    </row>
    <row r="112" spans="1:9" x14ac:dyDescent="0.25">
      <c r="C112">
        <v>5897</v>
      </c>
      <c r="D112" s="81">
        <v>41208</v>
      </c>
      <c r="E112" s="49" t="s">
        <v>43</v>
      </c>
      <c r="I112" s="3">
        <f t="shared" si="3"/>
        <v>111473.78000000003</v>
      </c>
    </row>
    <row r="113" spans="1:9" x14ac:dyDescent="0.25">
      <c r="C113">
        <v>5898</v>
      </c>
      <c r="D113" s="81">
        <v>41208</v>
      </c>
      <c r="E113" s="49" t="s">
        <v>43</v>
      </c>
      <c r="I113" s="3">
        <f t="shared" si="3"/>
        <v>111473.78000000003</v>
      </c>
    </row>
    <row r="114" spans="1:9" x14ac:dyDescent="0.25">
      <c r="C114">
        <v>5899</v>
      </c>
      <c r="D114" s="81">
        <v>41208</v>
      </c>
      <c r="E114" s="49" t="s">
        <v>43</v>
      </c>
      <c r="I114" s="3">
        <f t="shared" si="3"/>
        <v>111473.78000000003</v>
      </c>
    </row>
    <row r="115" spans="1:9" x14ac:dyDescent="0.25">
      <c r="A115">
        <v>122</v>
      </c>
      <c r="C115">
        <v>5900</v>
      </c>
      <c r="D115" s="81">
        <v>41208</v>
      </c>
      <c r="E115" s="49" t="s">
        <v>127</v>
      </c>
      <c r="F115" t="s">
        <v>129</v>
      </c>
      <c r="H115" s="3">
        <v>3000</v>
      </c>
      <c r="I115" s="3">
        <f t="shared" si="3"/>
        <v>108473.78000000003</v>
      </c>
    </row>
    <row r="116" spans="1:9" x14ac:dyDescent="0.25">
      <c r="A116">
        <v>122</v>
      </c>
      <c r="C116">
        <v>5901</v>
      </c>
      <c r="D116" s="81">
        <v>41208</v>
      </c>
      <c r="E116" s="49" t="s">
        <v>127</v>
      </c>
      <c r="F116" t="s">
        <v>101</v>
      </c>
      <c r="H116" s="3">
        <v>5000</v>
      </c>
      <c r="I116" s="3">
        <f t="shared" si="3"/>
        <v>103473.78000000003</v>
      </c>
    </row>
    <row r="117" spans="1:9" x14ac:dyDescent="0.25">
      <c r="C117">
        <v>5902</v>
      </c>
      <c r="D117" s="81">
        <v>41208</v>
      </c>
      <c r="E117" s="49" t="s">
        <v>64</v>
      </c>
      <c r="I117" s="3">
        <f t="shared" si="3"/>
        <v>103473.78000000003</v>
      </c>
    </row>
    <row r="118" spans="1:9" x14ac:dyDescent="0.25">
      <c r="C118">
        <v>5903</v>
      </c>
      <c r="D118" s="81">
        <v>41208</v>
      </c>
      <c r="E118" s="49" t="s">
        <v>64</v>
      </c>
      <c r="I118" s="3">
        <f t="shared" si="3"/>
        <v>103473.78000000003</v>
      </c>
    </row>
    <row r="119" spans="1:9" x14ac:dyDescent="0.25">
      <c r="C119">
        <v>5904</v>
      </c>
      <c r="D119" s="81">
        <v>41208</v>
      </c>
      <c r="E119" s="49" t="s">
        <v>64</v>
      </c>
      <c r="I119" s="3">
        <f t="shared" si="3"/>
        <v>103473.78000000003</v>
      </c>
    </row>
    <row r="120" spans="1:9" x14ac:dyDescent="0.25">
      <c r="C120">
        <v>5905</v>
      </c>
      <c r="D120" s="81">
        <v>41208</v>
      </c>
      <c r="E120" s="49" t="s">
        <v>43</v>
      </c>
      <c r="I120" s="3">
        <f t="shared" si="3"/>
        <v>103473.78000000003</v>
      </c>
    </row>
    <row r="121" spans="1:9" x14ac:dyDescent="0.25">
      <c r="A121">
        <v>122</v>
      </c>
      <c r="C121">
        <v>5906</v>
      </c>
      <c r="D121" s="81">
        <v>41208</v>
      </c>
      <c r="E121" s="49" t="s">
        <v>132</v>
      </c>
      <c r="F121" t="s">
        <v>136</v>
      </c>
      <c r="H121" s="3">
        <v>5000</v>
      </c>
      <c r="I121" s="3">
        <f t="shared" si="3"/>
        <v>98473.780000000028</v>
      </c>
    </row>
    <row r="122" spans="1:9" x14ac:dyDescent="0.25">
      <c r="A122">
        <v>122</v>
      </c>
      <c r="C122">
        <v>5907</v>
      </c>
      <c r="D122" s="81">
        <v>41211</v>
      </c>
      <c r="E122" s="49" t="s">
        <v>132</v>
      </c>
      <c r="F122" t="s">
        <v>137</v>
      </c>
      <c r="H122" s="3">
        <v>7000</v>
      </c>
      <c r="I122" s="3">
        <f t="shared" si="3"/>
        <v>91473.780000000028</v>
      </c>
    </row>
    <row r="123" spans="1:9" x14ac:dyDescent="0.25">
      <c r="A123">
        <v>122</v>
      </c>
      <c r="C123">
        <v>5908</v>
      </c>
      <c r="D123" s="81">
        <v>41211</v>
      </c>
      <c r="E123" s="49" t="s">
        <v>132</v>
      </c>
      <c r="F123" t="s">
        <v>130</v>
      </c>
      <c r="H123" s="3">
        <v>8200</v>
      </c>
      <c r="I123" s="3">
        <f t="shared" si="3"/>
        <v>83273.780000000028</v>
      </c>
    </row>
    <row r="124" spans="1:9" x14ac:dyDescent="0.25">
      <c r="A124">
        <v>122</v>
      </c>
      <c r="C124">
        <v>5909</v>
      </c>
      <c r="D124" s="81">
        <v>41211</v>
      </c>
      <c r="E124" s="49" t="s">
        <v>132</v>
      </c>
      <c r="F124" t="s">
        <v>147</v>
      </c>
      <c r="H124" s="3">
        <v>6000</v>
      </c>
      <c r="I124" s="3">
        <f t="shared" si="3"/>
        <v>77273.780000000028</v>
      </c>
    </row>
    <row r="125" spans="1:9" x14ac:dyDescent="0.25">
      <c r="C125">
        <v>5910</v>
      </c>
      <c r="D125" s="81">
        <v>41211</v>
      </c>
      <c r="E125" s="49" t="s">
        <v>43</v>
      </c>
      <c r="I125" s="3">
        <f t="shared" si="3"/>
        <v>77273.780000000028</v>
      </c>
    </row>
    <row r="126" spans="1:9" x14ac:dyDescent="0.25">
      <c r="C126">
        <v>5911</v>
      </c>
      <c r="D126" s="81">
        <v>41211</v>
      </c>
      <c r="E126" s="49" t="s">
        <v>43</v>
      </c>
      <c r="I126" s="3">
        <f t="shared" si="3"/>
        <v>77273.780000000028</v>
      </c>
    </row>
    <row r="127" spans="1:9" x14ac:dyDescent="0.25">
      <c r="A127">
        <v>296</v>
      </c>
      <c r="C127">
        <v>5912</v>
      </c>
      <c r="D127" s="81">
        <v>41211</v>
      </c>
      <c r="E127" s="49" t="s">
        <v>110</v>
      </c>
      <c r="F127" t="s">
        <v>138</v>
      </c>
      <c r="H127" s="3">
        <v>1500</v>
      </c>
      <c r="I127" s="3">
        <f t="shared" si="3"/>
        <v>75773.780000000028</v>
      </c>
    </row>
    <row r="128" spans="1:9" x14ac:dyDescent="0.25">
      <c r="A128">
        <v>122</v>
      </c>
      <c r="C128">
        <v>5913</v>
      </c>
      <c r="D128" s="81">
        <v>41211</v>
      </c>
      <c r="E128" s="49" t="s">
        <v>132</v>
      </c>
      <c r="F128" t="s">
        <v>131</v>
      </c>
      <c r="H128" s="3">
        <v>22000</v>
      </c>
      <c r="I128" s="3">
        <f t="shared" si="3"/>
        <v>53773.780000000028</v>
      </c>
    </row>
    <row r="129" spans="1:10" x14ac:dyDescent="0.25">
      <c r="A129">
        <v>122</v>
      </c>
      <c r="C129">
        <v>5914</v>
      </c>
      <c r="D129" s="81">
        <v>41211</v>
      </c>
      <c r="E129" s="49" t="s">
        <v>132</v>
      </c>
      <c r="F129" t="s">
        <v>104</v>
      </c>
      <c r="H129" s="3">
        <v>11000</v>
      </c>
      <c r="I129" s="3">
        <f t="shared" si="3"/>
        <v>42773.780000000028</v>
      </c>
    </row>
    <row r="130" spans="1:10" x14ac:dyDescent="0.25">
      <c r="A130">
        <v>292</v>
      </c>
      <c r="D130" s="81">
        <v>41211</v>
      </c>
      <c r="E130" s="49" t="s">
        <v>143</v>
      </c>
      <c r="H130" s="3">
        <v>1200.95</v>
      </c>
      <c r="I130" s="3">
        <f t="shared" si="3"/>
        <v>41572.830000000031</v>
      </c>
      <c r="J130" s="3">
        <f>SUM(H28:H129)</f>
        <v>569160</v>
      </c>
    </row>
    <row r="131" spans="1:10" ht="15.75" x14ac:dyDescent="0.25">
      <c r="C131" s="53"/>
      <c r="E131" s="49" t="s">
        <v>277</v>
      </c>
      <c r="H131" s="3">
        <v>1505.21</v>
      </c>
      <c r="I131" s="56">
        <v>1500434.31</v>
      </c>
    </row>
    <row r="132" spans="1:10" ht="15.75" x14ac:dyDescent="0.25">
      <c r="C132" s="53"/>
      <c r="G132" s="108" t="e">
        <f>SUM(#REF!)</f>
        <v>#REF!</v>
      </c>
      <c r="H132" s="3">
        <f>SUM(H131:H131)</f>
        <v>1505.21</v>
      </c>
      <c r="I132" s="56"/>
    </row>
    <row r="133" spans="1:10" ht="15.75" x14ac:dyDescent="0.25">
      <c r="C133" s="53"/>
      <c r="I133" s="56"/>
    </row>
    <row r="134" spans="1:10" x14ac:dyDescent="0.25">
      <c r="I134" s="3">
        <v>55502.83</v>
      </c>
    </row>
    <row r="135" spans="1:10" x14ac:dyDescent="0.25">
      <c r="F135" t="s">
        <v>214</v>
      </c>
      <c r="G135" s="108" t="e">
        <f>SUM(#REF!)</f>
        <v>#REF!</v>
      </c>
      <c r="H135" s="3" t="e">
        <f>SUM(#REF!)</f>
        <v>#REF!</v>
      </c>
    </row>
    <row r="140" spans="1:10" x14ac:dyDescent="0.25">
      <c r="A140" t="s">
        <v>158</v>
      </c>
      <c r="B140">
        <v>241</v>
      </c>
      <c r="C140">
        <v>12723</v>
      </c>
      <c r="D140" s="81">
        <v>43405</v>
      </c>
      <c r="E140" s="49" t="s">
        <v>473</v>
      </c>
      <c r="F140" t="s">
        <v>474</v>
      </c>
      <c r="H140" s="3">
        <v>3000</v>
      </c>
      <c r="I140" s="3">
        <f>+I134-H140+G140</f>
        <v>52502.83</v>
      </c>
    </row>
    <row r="141" spans="1:10" x14ac:dyDescent="0.25">
      <c r="A141" t="s">
        <v>158</v>
      </c>
      <c r="B141">
        <v>421</v>
      </c>
      <c r="C141">
        <v>12724</v>
      </c>
      <c r="D141" s="81">
        <v>43405</v>
      </c>
      <c r="E141" s="49" t="s">
        <v>475</v>
      </c>
      <c r="F141" t="s">
        <v>476</v>
      </c>
      <c r="H141" s="3">
        <v>15000</v>
      </c>
      <c r="I141" s="3">
        <f>+I140-H141+G141</f>
        <v>37502.83</v>
      </c>
    </row>
    <row r="142" spans="1:10" x14ac:dyDescent="0.25">
      <c r="A142" t="s">
        <v>158</v>
      </c>
      <c r="B142">
        <v>421</v>
      </c>
      <c r="C142">
        <v>12725</v>
      </c>
      <c r="D142" s="81">
        <v>43405</v>
      </c>
      <c r="E142" s="49" t="s">
        <v>477</v>
      </c>
      <c r="F142" t="s">
        <v>378</v>
      </c>
      <c r="H142" s="3">
        <v>18000</v>
      </c>
      <c r="I142" s="3">
        <f t="shared" ref="I142:I205" si="4">+I141-H142+G142</f>
        <v>19502.830000000002</v>
      </c>
    </row>
    <row r="143" spans="1:10" x14ac:dyDescent="0.25">
      <c r="A143" t="s">
        <v>158</v>
      </c>
      <c r="B143">
        <v>421</v>
      </c>
      <c r="C143">
        <v>12726</v>
      </c>
      <c r="D143" s="81">
        <v>43405</v>
      </c>
      <c r="E143" s="49" t="s">
        <v>289</v>
      </c>
      <c r="F143" t="s">
        <v>478</v>
      </c>
      <c r="H143" s="3">
        <v>10000</v>
      </c>
      <c r="I143" s="3">
        <f t="shared" si="4"/>
        <v>9502.8300000000017</v>
      </c>
    </row>
    <row r="144" spans="1:10" x14ac:dyDescent="0.25">
      <c r="A144" t="s">
        <v>158</v>
      </c>
      <c r="B144">
        <v>421</v>
      </c>
      <c r="C144">
        <v>12727</v>
      </c>
      <c r="D144" s="81">
        <v>43405</v>
      </c>
      <c r="E144" s="49" t="s">
        <v>330</v>
      </c>
      <c r="F144" t="s">
        <v>337</v>
      </c>
      <c r="H144" s="3">
        <v>7000</v>
      </c>
      <c r="I144" s="3">
        <f t="shared" si="4"/>
        <v>2502.8300000000017</v>
      </c>
    </row>
    <row r="145" spans="1:9" x14ac:dyDescent="0.25">
      <c r="A145" t="s">
        <v>158</v>
      </c>
      <c r="B145">
        <v>122</v>
      </c>
      <c r="C145">
        <v>12728</v>
      </c>
      <c r="D145" s="81">
        <v>43406</v>
      </c>
      <c r="E145" s="49" t="s">
        <v>479</v>
      </c>
      <c r="F145" t="s">
        <v>480</v>
      </c>
      <c r="H145" s="3">
        <v>12500</v>
      </c>
      <c r="I145" s="3">
        <f t="shared" si="4"/>
        <v>-9997.1699999999983</v>
      </c>
    </row>
    <row r="146" spans="1:9" x14ac:dyDescent="0.25">
      <c r="B146">
        <v>345</v>
      </c>
      <c r="C146">
        <v>12729</v>
      </c>
      <c r="D146" s="81">
        <v>43406</v>
      </c>
      <c r="E146" s="49" t="s">
        <v>323</v>
      </c>
      <c r="F146" t="s">
        <v>288</v>
      </c>
      <c r="H146" s="3">
        <v>8500</v>
      </c>
      <c r="I146" s="3">
        <f t="shared" si="4"/>
        <v>-18497.169999999998</v>
      </c>
    </row>
    <row r="147" spans="1:9" x14ac:dyDescent="0.25">
      <c r="A147" t="s">
        <v>158</v>
      </c>
      <c r="B147">
        <v>221</v>
      </c>
      <c r="C147">
        <v>12730</v>
      </c>
      <c r="D147" s="81">
        <v>43410</v>
      </c>
      <c r="E147" s="49" t="s">
        <v>481</v>
      </c>
      <c r="F147" t="s">
        <v>464</v>
      </c>
      <c r="H147" s="3">
        <v>30919.38</v>
      </c>
      <c r="I147" s="3">
        <f t="shared" si="4"/>
        <v>-49416.55</v>
      </c>
    </row>
    <row r="148" spans="1:9" x14ac:dyDescent="0.25">
      <c r="A148" t="s">
        <v>158</v>
      </c>
      <c r="B148">
        <v>213</v>
      </c>
      <c r="C148">
        <v>12731</v>
      </c>
      <c r="D148" s="81">
        <v>43410</v>
      </c>
      <c r="E148" s="49" t="s">
        <v>444</v>
      </c>
      <c r="F148" t="s">
        <v>49</v>
      </c>
      <c r="H148" s="3">
        <v>7678.25</v>
      </c>
      <c r="I148" s="3">
        <f t="shared" si="4"/>
        <v>-57094.8</v>
      </c>
    </row>
    <row r="149" spans="1:9" x14ac:dyDescent="0.25">
      <c r="A149" t="s">
        <v>158</v>
      </c>
      <c r="B149">
        <v>213</v>
      </c>
      <c r="C149">
        <v>12732</v>
      </c>
      <c r="D149" s="81">
        <v>43410</v>
      </c>
      <c r="E149" s="49" t="s">
        <v>465</v>
      </c>
      <c r="F149" t="s">
        <v>466</v>
      </c>
      <c r="H149" s="3">
        <v>13574.8</v>
      </c>
      <c r="I149" s="3">
        <f t="shared" si="4"/>
        <v>-70669.600000000006</v>
      </c>
    </row>
    <row r="150" spans="1:9" x14ac:dyDescent="0.25">
      <c r="C150">
        <v>12733</v>
      </c>
      <c r="D150" s="81">
        <v>43410</v>
      </c>
      <c r="E150" s="49" t="s">
        <v>43</v>
      </c>
      <c r="F150" t="s">
        <v>43</v>
      </c>
      <c r="I150" s="3">
        <f t="shared" si="4"/>
        <v>-70669.600000000006</v>
      </c>
    </row>
    <row r="151" spans="1:9" x14ac:dyDescent="0.25">
      <c r="A151" t="s">
        <v>158</v>
      </c>
      <c r="B151">
        <v>213</v>
      </c>
      <c r="C151">
        <v>12734</v>
      </c>
      <c r="D151" s="81">
        <v>43410</v>
      </c>
      <c r="E151" s="49" t="s">
        <v>422</v>
      </c>
      <c r="F151" t="s">
        <v>423</v>
      </c>
      <c r="H151" s="3">
        <v>3000</v>
      </c>
      <c r="I151" s="3">
        <f t="shared" si="4"/>
        <v>-73669.600000000006</v>
      </c>
    </row>
    <row r="152" spans="1:9" x14ac:dyDescent="0.25">
      <c r="A152" t="s">
        <v>158</v>
      </c>
      <c r="B152">
        <v>213</v>
      </c>
      <c r="C152">
        <v>12735</v>
      </c>
      <c r="D152" s="81">
        <v>43410</v>
      </c>
      <c r="E152" s="49" t="s">
        <v>425</v>
      </c>
      <c r="F152" t="s">
        <v>177</v>
      </c>
      <c r="H152" s="3">
        <v>805</v>
      </c>
      <c r="I152" s="3">
        <f t="shared" si="4"/>
        <v>-74474.600000000006</v>
      </c>
    </row>
    <row r="153" spans="1:9" x14ac:dyDescent="0.25">
      <c r="A153" t="s">
        <v>158</v>
      </c>
      <c r="B153">
        <v>421</v>
      </c>
      <c r="C153">
        <v>12736</v>
      </c>
      <c r="D153" s="81">
        <v>43410</v>
      </c>
      <c r="E153" s="49" t="s">
        <v>482</v>
      </c>
      <c r="F153" t="s">
        <v>483</v>
      </c>
      <c r="H153" s="3">
        <v>3000</v>
      </c>
      <c r="I153" s="3">
        <f t="shared" si="4"/>
        <v>-77474.600000000006</v>
      </c>
    </row>
    <row r="154" spans="1:9" x14ac:dyDescent="0.25">
      <c r="A154" t="s">
        <v>158</v>
      </c>
      <c r="B154">
        <v>299</v>
      </c>
      <c r="C154">
        <v>12737</v>
      </c>
      <c r="D154" s="81">
        <v>43410</v>
      </c>
      <c r="E154" s="49" t="s">
        <v>484</v>
      </c>
      <c r="F154" t="s">
        <v>485</v>
      </c>
      <c r="H154" s="3">
        <v>9000</v>
      </c>
      <c r="I154" s="3">
        <f t="shared" si="4"/>
        <v>-86474.6</v>
      </c>
    </row>
    <row r="155" spans="1:9" x14ac:dyDescent="0.25">
      <c r="A155" t="s">
        <v>158</v>
      </c>
      <c r="B155">
        <v>122</v>
      </c>
      <c r="C155">
        <v>12738</v>
      </c>
      <c r="D155" s="81">
        <v>43410</v>
      </c>
      <c r="E155" s="49" t="s">
        <v>428</v>
      </c>
      <c r="F155" t="s">
        <v>486</v>
      </c>
      <c r="H155" s="3">
        <v>2000</v>
      </c>
      <c r="I155" s="3">
        <f t="shared" si="4"/>
        <v>-88474.6</v>
      </c>
    </row>
    <row r="156" spans="1:9" x14ac:dyDescent="0.25">
      <c r="A156" t="s">
        <v>158</v>
      </c>
      <c r="B156">
        <v>343</v>
      </c>
      <c r="C156">
        <v>12739</v>
      </c>
      <c r="D156" s="81">
        <v>43410</v>
      </c>
      <c r="E156" s="49" t="s">
        <v>487</v>
      </c>
      <c r="F156" t="s">
        <v>453</v>
      </c>
      <c r="H156" s="3">
        <v>20000</v>
      </c>
      <c r="I156" s="3">
        <f t="shared" si="4"/>
        <v>-108474.6</v>
      </c>
    </row>
    <row r="157" spans="1:9" x14ac:dyDescent="0.25">
      <c r="A157" t="s">
        <v>158</v>
      </c>
      <c r="B157">
        <v>343</v>
      </c>
      <c r="C157">
        <v>12740</v>
      </c>
      <c r="D157" s="81">
        <v>43410</v>
      </c>
      <c r="E157" s="49" t="s">
        <v>488</v>
      </c>
      <c r="F157" t="s">
        <v>370</v>
      </c>
      <c r="H157" s="3">
        <v>10000</v>
      </c>
      <c r="I157" s="3">
        <f t="shared" si="4"/>
        <v>-118474.6</v>
      </c>
    </row>
    <row r="158" spans="1:9" x14ac:dyDescent="0.25">
      <c r="A158" t="s">
        <v>158</v>
      </c>
      <c r="B158">
        <v>421</v>
      </c>
      <c r="C158">
        <v>12741</v>
      </c>
      <c r="D158" s="81">
        <v>43410</v>
      </c>
      <c r="E158" s="49" t="s">
        <v>330</v>
      </c>
      <c r="F158" t="s">
        <v>489</v>
      </c>
      <c r="H158" s="3">
        <v>3000</v>
      </c>
      <c r="I158" s="3">
        <f t="shared" si="4"/>
        <v>-121474.6</v>
      </c>
    </row>
    <row r="159" spans="1:9" x14ac:dyDescent="0.25">
      <c r="A159" t="s">
        <v>158</v>
      </c>
      <c r="B159">
        <v>122</v>
      </c>
      <c r="C159">
        <v>12742</v>
      </c>
      <c r="D159" s="81">
        <v>43410</v>
      </c>
      <c r="E159" s="49" t="s">
        <v>490</v>
      </c>
      <c r="F159" t="s">
        <v>350</v>
      </c>
      <c r="H159" s="3">
        <v>5000</v>
      </c>
      <c r="I159" s="3">
        <f t="shared" si="4"/>
        <v>-126474.6</v>
      </c>
    </row>
    <row r="160" spans="1:9" x14ac:dyDescent="0.25">
      <c r="A160" t="s">
        <v>158</v>
      </c>
      <c r="B160">
        <v>421</v>
      </c>
      <c r="C160">
        <v>12743</v>
      </c>
      <c r="D160" s="81">
        <v>43410</v>
      </c>
      <c r="E160" s="49" t="s">
        <v>183</v>
      </c>
      <c r="F160" t="s">
        <v>387</v>
      </c>
      <c r="H160" s="3">
        <v>3200</v>
      </c>
      <c r="I160" s="3">
        <f t="shared" si="4"/>
        <v>-129674.6</v>
      </c>
    </row>
    <row r="161" spans="1:9" x14ac:dyDescent="0.25">
      <c r="A161" t="s">
        <v>158</v>
      </c>
      <c r="B161">
        <v>311</v>
      </c>
      <c r="C161">
        <v>12744</v>
      </c>
      <c r="D161" s="81">
        <v>43410</v>
      </c>
      <c r="E161" s="49" t="s">
        <v>491</v>
      </c>
      <c r="F161" t="s">
        <v>389</v>
      </c>
      <c r="H161" s="3">
        <v>11000</v>
      </c>
      <c r="I161" s="3">
        <f t="shared" si="4"/>
        <v>-140674.6</v>
      </c>
    </row>
    <row r="162" spans="1:9" x14ac:dyDescent="0.25">
      <c r="A162" t="s">
        <v>165</v>
      </c>
      <c r="B162">
        <v>345</v>
      </c>
      <c r="C162">
        <v>12745</v>
      </c>
      <c r="D162" s="81">
        <v>43410</v>
      </c>
      <c r="E162" s="49" t="s">
        <v>492</v>
      </c>
      <c r="F162" t="s">
        <v>49</v>
      </c>
      <c r="H162" s="3">
        <v>10000</v>
      </c>
      <c r="I162" s="3">
        <f t="shared" si="4"/>
        <v>-150674.6</v>
      </c>
    </row>
    <row r="163" spans="1:9" x14ac:dyDescent="0.25">
      <c r="A163" t="s">
        <v>158</v>
      </c>
      <c r="B163">
        <v>426</v>
      </c>
      <c r="C163">
        <v>12746</v>
      </c>
      <c r="D163" s="81">
        <v>43411</v>
      </c>
      <c r="E163" s="49" t="s">
        <v>493</v>
      </c>
      <c r="F163" t="s">
        <v>494</v>
      </c>
      <c r="H163" s="3">
        <v>9200</v>
      </c>
      <c r="I163" s="3">
        <f t="shared" si="4"/>
        <v>-159874.6</v>
      </c>
    </row>
    <row r="164" spans="1:9" x14ac:dyDescent="0.25">
      <c r="A164" t="s">
        <v>158</v>
      </c>
      <c r="B164">
        <v>421</v>
      </c>
      <c r="C164">
        <v>12747</v>
      </c>
      <c r="D164" s="81">
        <v>43411</v>
      </c>
      <c r="E164" s="49" t="s">
        <v>164</v>
      </c>
      <c r="F164" t="s">
        <v>424</v>
      </c>
      <c r="H164" s="3">
        <v>8000</v>
      </c>
      <c r="I164" s="3">
        <f t="shared" si="4"/>
        <v>-167874.6</v>
      </c>
    </row>
    <row r="165" spans="1:9" x14ac:dyDescent="0.25">
      <c r="A165" t="s">
        <v>158</v>
      </c>
      <c r="B165">
        <v>343</v>
      </c>
      <c r="C165">
        <v>12748</v>
      </c>
      <c r="D165" s="81">
        <v>43411</v>
      </c>
      <c r="E165" s="49" t="s">
        <v>526</v>
      </c>
      <c r="F165" t="s">
        <v>360</v>
      </c>
      <c r="H165" s="3">
        <v>30000</v>
      </c>
      <c r="I165" s="3">
        <f t="shared" si="4"/>
        <v>-197874.6</v>
      </c>
    </row>
    <row r="166" spans="1:9" x14ac:dyDescent="0.25">
      <c r="A166" t="s">
        <v>158</v>
      </c>
      <c r="B166">
        <v>426</v>
      </c>
      <c r="C166">
        <v>12749</v>
      </c>
      <c r="D166" s="81">
        <v>43416</v>
      </c>
      <c r="E166" s="49" t="s">
        <v>495</v>
      </c>
      <c r="F166" t="s">
        <v>496</v>
      </c>
      <c r="H166" s="3">
        <v>8000</v>
      </c>
      <c r="I166" s="3">
        <f t="shared" si="4"/>
        <v>-205874.6</v>
      </c>
    </row>
    <row r="167" spans="1:9" x14ac:dyDescent="0.25">
      <c r="A167" t="s">
        <v>158</v>
      </c>
      <c r="B167">
        <v>421</v>
      </c>
      <c r="C167">
        <v>12750</v>
      </c>
      <c r="D167" s="81">
        <v>43416</v>
      </c>
      <c r="E167" s="49" t="s">
        <v>353</v>
      </c>
      <c r="F167" t="s">
        <v>499</v>
      </c>
      <c r="H167" s="3">
        <v>15264</v>
      </c>
      <c r="I167" s="3">
        <f t="shared" si="4"/>
        <v>-221138.6</v>
      </c>
    </row>
    <row r="168" spans="1:9" x14ac:dyDescent="0.25">
      <c r="A168" t="s">
        <v>158</v>
      </c>
      <c r="B168">
        <v>299</v>
      </c>
      <c r="C168">
        <v>12751</v>
      </c>
      <c r="D168" s="81">
        <v>43416</v>
      </c>
      <c r="H168" s="3">
        <v>28000</v>
      </c>
      <c r="I168" s="3">
        <f t="shared" si="4"/>
        <v>-249138.6</v>
      </c>
    </row>
    <row r="169" spans="1:9" x14ac:dyDescent="0.25">
      <c r="A169" t="s">
        <v>158</v>
      </c>
      <c r="B169">
        <v>311</v>
      </c>
      <c r="C169">
        <v>12752</v>
      </c>
      <c r="D169" s="81">
        <v>43416</v>
      </c>
      <c r="E169" s="49" t="s">
        <v>355</v>
      </c>
      <c r="F169" t="s">
        <v>291</v>
      </c>
      <c r="H169" s="3">
        <v>11470.5</v>
      </c>
      <c r="I169" s="3">
        <f t="shared" si="4"/>
        <v>-260609.1</v>
      </c>
    </row>
    <row r="170" spans="1:9" x14ac:dyDescent="0.25">
      <c r="A170" t="s">
        <v>158</v>
      </c>
      <c r="B170">
        <v>421</v>
      </c>
      <c r="C170">
        <v>12753</v>
      </c>
      <c r="D170" s="81">
        <v>43418</v>
      </c>
      <c r="E170" s="49" t="s">
        <v>164</v>
      </c>
      <c r="F170" t="s">
        <v>497</v>
      </c>
      <c r="H170" s="3">
        <v>5000</v>
      </c>
      <c r="I170" s="3">
        <f t="shared" si="4"/>
        <v>-265609.09999999998</v>
      </c>
    </row>
    <row r="171" spans="1:9" x14ac:dyDescent="0.25">
      <c r="A171" t="s">
        <v>158</v>
      </c>
      <c r="B171">
        <v>342</v>
      </c>
      <c r="C171">
        <v>12754</v>
      </c>
      <c r="D171" s="81">
        <v>43418</v>
      </c>
      <c r="E171" s="49" t="s">
        <v>368</v>
      </c>
      <c r="F171" t="s">
        <v>153</v>
      </c>
      <c r="H171" s="3">
        <v>19383.02</v>
      </c>
      <c r="I171" s="3">
        <f t="shared" si="4"/>
        <v>-284992.12</v>
      </c>
    </row>
    <row r="172" spans="1:9" x14ac:dyDescent="0.25">
      <c r="A172" t="s">
        <v>158</v>
      </c>
      <c r="B172">
        <v>342</v>
      </c>
      <c r="C172">
        <v>12755</v>
      </c>
      <c r="D172" s="81">
        <v>43418</v>
      </c>
      <c r="E172" s="49" t="s">
        <v>366</v>
      </c>
      <c r="F172" t="s">
        <v>153</v>
      </c>
      <c r="H172" s="3">
        <v>42999.48</v>
      </c>
      <c r="I172" s="3">
        <f t="shared" si="4"/>
        <v>-327991.59999999998</v>
      </c>
    </row>
    <row r="173" spans="1:9" x14ac:dyDescent="0.25">
      <c r="A173" t="s">
        <v>158</v>
      </c>
      <c r="B173">
        <v>342</v>
      </c>
      <c r="C173">
        <v>12756</v>
      </c>
      <c r="D173" s="81">
        <v>43418</v>
      </c>
      <c r="E173" s="49" t="s">
        <v>498</v>
      </c>
      <c r="F173" t="s">
        <v>153</v>
      </c>
      <c r="H173" s="3">
        <v>61627.5</v>
      </c>
      <c r="I173" s="3">
        <f t="shared" si="4"/>
        <v>-389619.1</v>
      </c>
    </row>
    <row r="174" spans="1:9" x14ac:dyDescent="0.25">
      <c r="A174" t="s">
        <v>158</v>
      </c>
      <c r="B174">
        <v>299</v>
      </c>
      <c r="C174">
        <v>12757</v>
      </c>
      <c r="D174" s="81">
        <v>43419</v>
      </c>
      <c r="E174" s="49" t="s">
        <v>334</v>
      </c>
      <c r="F174" t="s">
        <v>500</v>
      </c>
      <c r="H174" s="3">
        <v>2970.5</v>
      </c>
      <c r="I174" s="3">
        <f t="shared" si="4"/>
        <v>-392589.6</v>
      </c>
    </row>
    <row r="175" spans="1:9" x14ac:dyDescent="0.25">
      <c r="B175">
        <v>345</v>
      </c>
      <c r="C175">
        <v>12758</v>
      </c>
      <c r="D175" s="81">
        <v>43420</v>
      </c>
      <c r="E175" s="49" t="s">
        <v>331</v>
      </c>
      <c r="F175" t="s">
        <v>294</v>
      </c>
      <c r="H175" s="3">
        <v>33000</v>
      </c>
      <c r="I175" s="3">
        <f t="shared" si="4"/>
        <v>-425589.6</v>
      </c>
    </row>
    <row r="176" spans="1:9" x14ac:dyDescent="0.25">
      <c r="A176" t="s">
        <v>158</v>
      </c>
      <c r="B176">
        <v>299</v>
      </c>
      <c r="C176">
        <v>12759</v>
      </c>
      <c r="D176" s="81">
        <v>43424</v>
      </c>
      <c r="E176" s="49" t="s">
        <v>458</v>
      </c>
      <c r="F176" t="s">
        <v>294</v>
      </c>
      <c r="H176" s="3">
        <v>600</v>
      </c>
      <c r="I176" s="3">
        <f t="shared" si="4"/>
        <v>-426189.6</v>
      </c>
    </row>
    <row r="177" spans="1:9" x14ac:dyDescent="0.25">
      <c r="B177">
        <v>426</v>
      </c>
      <c r="C177">
        <v>12760</v>
      </c>
      <c r="D177" s="81">
        <v>43425</v>
      </c>
      <c r="E177" s="49" t="s">
        <v>512</v>
      </c>
      <c r="F177" t="s">
        <v>513</v>
      </c>
      <c r="H177" s="3">
        <v>47300</v>
      </c>
      <c r="I177" s="3">
        <f t="shared" si="4"/>
        <v>-473489.6</v>
      </c>
    </row>
    <row r="178" spans="1:9" x14ac:dyDescent="0.25">
      <c r="D178" s="81">
        <v>43427</v>
      </c>
      <c r="E178" s="49" t="s">
        <v>41</v>
      </c>
      <c r="G178" s="108">
        <v>92087.5</v>
      </c>
      <c r="I178" s="3">
        <f t="shared" si="4"/>
        <v>-381402.1</v>
      </c>
    </row>
    <row r="179" spans="1:9" x14ac:dyDescent="0.25">
      <c r="A179" t="s">
        <v>158</v>
      </c>
      <c r="B179">
        <v>426</v>
      </c>
      <c r="C179">
        <v>12761</v>
      </c>
      <c r="D179" s="81">
        <v>43427</v>
      </c>
      <c r="E179" s="49" t="s">
        <v>501</v>
      </c>
      <c r="F179" t="s">
        <v>502</v>
      </c>
      <c r="H179" s="3">
        <v>1425000</v>
      </c>
      <c r="I179" s="3">
        <f t="shared" si="4"/>
        <v>-1806402.1</v>
      </c>
    </row>
    <row r="180" spans="1:9" x14ac:dyDescent="0.25">
      <c r="A180" t="s">
        <v>158</v>
      </c>
      <c r="B180">
        <v>421</v>
      </c>
      <c r="C180">
        <v>12762</v>
      </c>
      <c r="D180" s="81">
        <v>43427</v>
      </c>
      <c r="E180" s="49" t="s">
        <v>503</v>
      </c>
      <c r="F180" t="s">
        <v>504</v>
      </c>
      <c r="H180" s="3">
        <v>5000</v>
      </c>
      <c r="I180" s="3">
        <f t="shared" si="4"/>
        <v>-1811402.1</v>
      </c>
    </row>
    <row r="181" spans="1:9" x14ac:dyDescent="0.25">
      <c r="A181" t="s">
        <v>158</v>
      </c>
      <c r="B181">
        <v>122</v>
      </c>
      <c r="C181" s="53">
        <v>12763</v>
      </c>
      <c r="D181" s="81">
        <v>43427</v>
      </c>
      <c r="E181" s="49" t="s">
        <v>142</v>
      </c>
      <c r="F181" t="s">
        <v>288</v>
      </c>
      <c r="H181" s="3">
        <v>20000</v>
      </c>
      <c r="I181" s="3">
        <f t="shared" si="4"/>
        <v>-1831402.1</v>
      </c>
    </row>
    <row r="182" spans="1:9" x14ac:dyDescent="0.25">
      <c r="A182" t="s">
        <v>158</v>
      </c>
      <c r="B182">
        <v>122</v>
      </c>
      <c r="C182">
        <v>12764</v>
      </c>
      <c r="D182" s="81">
        <v>43427</v>
      </c>
      <c r="E182" s="49" t="s">
        <v>142</v>
      </c>
      <c r="F182" t="s">
        <v>57</v>
      </c>
      <c r="H182" s="3">
        <v>20000</v>
      </c>
      <c r="I182" s="3">
        <f t="shared" si="4"/>
        <v>-1851402.1</v>
      </c>
    </row>
    <row r="183" spans="1:9" x14ac:dyDescent="0.25">
      <c r="B183">
        <v>122</v>
      </c>
      <c r="C183">
        <v>12765</v>
      </c>
      <c r="D183" s="81">
        <v>43427</v>
      </c>
      <c r="E183" s="49" t="s">
        <v>142</v>
      </c>
      <c r="F183" t="s">
        <v>460</v>
      </c>
      <c r="H183" s="3">
        <v>10000</v>
      </c>
      <c r="I183" s="3">
        <f t="shared" si="4"/>
        <v>-1861402.1</v>
      </c>
    </row>
    <row r="184" spans="1:9" x14ac:dyDescent="0.25">
      <c r="A184" t="s">
        <v>158</v>
      </c>
      <c r="B184">
        <v>122</v>
      </c>
      <c r="C184">
        <v>12766</v>
      </c>
      <c r="D184" s="81">
        <v>43427</v>
      </c>
      <c r="E184" s="49" t="s">
        <v>142</v>
      </c>
      <c r="F184" t="s">
        <v>399</v>
      </c>
      <c r="H184" s="3">
        <v>10000</v>
      </c>
      <c r="I184" s="3">
        <f t="shared" si="4"/>
        <v>-1871402.1</v>
      </c>
    </row>
    <row r="185" spans="1:9" x14ac:dyDescent="0.25">
      <c r="B185">
        <v>122</v>
      </c>
      <c r="C185">
        <v>12767</v>
      </c>
      <c r="D185" s="81">
        <v>43427</v>
      </c>
      <c r="E185" s="49" t="s">
        <v>142</v>
      </c>
      <c r="F185" t="s">
        <v>398</v>
      </c>
      <c r="H185" s="3">
        <v>10000</v>
      </c>
      <c r="I185" s="3">
        <f t="shared" si="4"/>
        <v>-1881402.1</v>
      </c>
    </row>
    <row r="186" spans="1:9" x14ac:dyDescent="0.25">
      <c r="A186" t="s">
        <v>158</v>
      </c>
      <c r="B186">
        <v>122</v>
      </c>
      <c r="C186">
        <v>12768</v>
      </c>
      <c r="D186" s="81">
        <v>43123</v>
      </c>
      <c r="E186" s="49" t="s">
        <v>142</v>
      </c>
      <c r="F186" t="s">
        <v>419</v>
      </c>
      <c r="H186" s="3">
        <v>15000</v>
      </c>
      <c r="I186" s="3">
        <f t="shared" si="4"/>
        <v>-1896402.1</v>
      </c>
    </row>
    <row r="187" spans="1:9" x14ac:dyDescent="0.25">
      <c r="B187">
        <v>122</v>
      </c>
      <c r="C187">
        <v>12769</v>
      </c>
      <c r="D187" s="81">
        <v>43427</v>
      </c>
      <c r="E187" s="49" t="s">
        <v>142</v>
      </c>
      <c r="F187" t="s">
        <v>382</v>
      </c>
      <c r="H187" s="3">
        <v>10000</v>
      </c>
      <c r="I187" s="3">
        <f t="shared" si="4"/>
        <v>-1906402.1</v>
      </c>
    </row>
    <row r="188" spans="1:9" x14ac:dyDescent="0.25">
      <c r="A188" t="s">
        <v>158</v>
      </c>
      <c r="B188">
        <v>122</v>
      </c>
      <c r="C188">
        <v>12770</v>
      </c>
      <c r="D188" s="81">
        <v>43427</v>
      </c>
      <c r="E188" s="49" t="s">
        <v>142</v>
      </c>
      <c r="F188" t="s">
        <v>294</v>
      </c>
      <c r="H188" s="3">
        <v>12000</v>
      </c>
      <c r="I188" s="3">
        <f t="shared" si="4"/>
        <v>-1918402.1</v>
      </c>
    </row>
    <row r="189" spans="1:9" x14ac:dyDescent="0.25">
      <c r="A189" t="s">
        <v>158</v>
      </c>
      <c r="B189">
        <v>122</v>
      </c>
      <c r="C189">
        <v>12771</v>
      </c>
      <c r="D189" s="81">
        <v>43427</v>
      </c>
      <c r="E189" s="49" t="s">
        <v>142</v>
      </c>
      <c r="F189" t="s">
        <v>303</v>
      </c>
      <c r="H189" s="3">
        <v>7000</v>
      </c>
      <c r="I189" s="3">
        <f t="shared" si="4"/>
        <v>-1925402.1</v>
      </c>
    </row>
    <row r="190" spans="1:9" x14ac:dyDescent="0.25">
      <c r="A190" t="s">
        <v>158</v>
      </c>
      <c r="B190">
        <v>122</v>
      </c>
      <c r="C190">
        <v>12772</v>
      </c>
      <c r="D190" s="81">
        <v>43427</v>
      </c>
      <c r="E190" s="49" t="s">
        <v>142</v>
      </c>
      <c r="F190" t="s">
        <v>302</v>
      </c>
      <c r="H190" s="3">
        <v>7000</v>
      </c>
      <c r="I190" s="3">
        <f t="shared" si="4"/>
        <v>-1932402.1</v>
      </c>
    </row>
    <row r="191" spans="1:9" x14ac:dyDescent="0.25">
      <c r="A191" t="s">
        <v>158</v>
      </c>
      <c r="B191">
        <v>122</v>
      </c>
      <c r="C191">
        <v>12773</v>
      </c>
      <c r="D191" s="81">
        <v>43427</v>
      </c>
      <c r="E191" s="49" t="s">
        <v>142</v>
      </c>
      <c r="F191" t="s">
        <v>347</v>
      </c>
      <c r="H191" s="3">
        <v>7000</v>
      </c>
      <c r="I191" s="3">
        <f t="shared" si="4"/>
        <v>-1939402.1</v>
      </c>
    </row>
    <row r="192" spans="1:9" x14ac:dyDescent="0.25">
      <c r="A192" t="s">
        <v>158</v>
      </c>
      <c r="B192">
        <v>122</v>
      </c>
      <c r="C192">
        <v>12774</v>
      </c>
      <c r="D192" s="81">
        <v>43427</v>
      </c>
      <c r="E192" s="49" t="s">
        <v>142</v>
      </c>
      <c r="F192" t="s">
        <v>320</v>
      </c>
      <c r="H192" s="3">
        <v>6000</v>
      </c>
      <c r="I192" s="3">
        <f t="shared" si="4"/>
        <v>-1945402.1</v>
      </c>
    </row>
    <row r="193" spans="1:9" x14ac:dyDescent="0.25">
      <c r="A193" t="s">
        <v>158</v>
      </c>
      <c r="B193">
        <v>122</v>
      </c>
      <c r="C193">
        <v>12775</v>
      </c>
      <c r="D193" s="81">
        <v>43427</v>
      </c>
      <c r="E193" s="49" t="s">
        <v>142</v>
      </c>
      <c r="F193" t="s">
        <v>49</v>
      </c>
      <c r="H193" s="3">
        <v>6000</v>
      </c>
      <c r="I193" s="3">
        <f t="shared" si="4"/>
        <v>-1951402.1</v>
      </c>
    </row>
    <row r="194" spans="1:9" x14ac:dyDescent="0.25">
      <c r="A194" t="s">
        <v>158</v>
      </c>
      <c r="B194">
        <v>122</v>
      </c>
      <c r="C194">
        <v>12776</v>
      </c>
      <c r="D194" s="81">
        <v>43427</v>
      </c>
      <c r="E194" s="49" t="s">
        <v>283</v>
      </c>
      <c r="F194" t="s">
        <v>50</v>
      </c>
      <c r="H194" s="3">
        <v>6000</v>
      </c>
      <c r="I194" s="3">
        <f t="shared" si="4"/>
        <v>-1957402.1</v>
      </c>
    </row>
    <row r="195" spans="1:9" x14ac:dyDescent="0.25">
      <c r="A195" t="s">
        <v>158</v>
      </c>
      <c r="B195">
        <v>122</v>
      </c>
      <c r="C195">
        <v>12777</v>
      </c>
      <c r="D195" s="81">
        <v>43427</v>
      </c>
      <c r="E195" s="49" t="s">
        <v>142</v>
      </c>
      <c r="F195" t="s">
        <v>48</v>
      </c>
      <c r="H195" s="3">
        <v>6000</v>
      </c>
      <c r="I195" s="3">
        <f t="shared" si="4"/>
        <v>-1963402.1</v>
      </c>
    </row>
    <row r="196" spans="1:9" x14ac:dyDescent="0.25">
      <c r="B196">
        <v>122</v>
      </c>
      <c r="C196">
        <v>12778</v>
      </c>
      <c r="D196" s="81">
        <v>43427</v>
      </c>
      <c r="E196" s="49" t="s">
        <v>142</v>
      </c>
      <c r="F196" t="s">
        <v>304</v>
      </c>
      <c r="H196" s="3">
        <v>6000</v>
      </c>
      <c r="I196" s="3">
        <f t="shared" si="4"/>
        <v>-1969402.1</v>
      </c>
    </row>
    <row r="197" spans="1:9" x14ac:dyDescent="0.25">
      <c r="B197">
        <v>122</v>
      </c>
      <c r="C197">
        <v>12779</v>
      </c>
      <c r="D197" s="81">
        <v>43427</v>
      </c>
      <c r="E197" s="49" t="s">
        <v>142</v>
      </c>
      <c r="F197" t="s">
        <v>195</v>
      </c>
      <c r="H197" s="3">
        <v>6000</v>
      </c>
      <c r="I197" s="3">
        <f t="shared" si="4"/>
        <v>-1975402.1</v>
      </c>
    </row>
    <row r="198" spans="1:9" x14ac:dyDescent="0.25">
      <c r="B198">
        <v>122</v>
      </c>
      <c r="C198">
        <v>12780</v>
      </c>
      <c r="D198" s="81">
        <v>43427</v>
      </c>
      <c r="E198" s="49" t="s">
        <v>142</v>
      </c>
      <c r="F198" t="s">
        <v>383</v>
      </c>
      <c r="H198" s="3">
        <v>3000</v>
      </c>
      <c r="I198" s="3">
        <f t="shared" si="4"/>
        <v>-1978402.1</v>
      </c>
    </row>
    <row r="199" spans="1:9" x14ac:dyDescent="0.25">
      <c r="B199">
        <v>122</v>
      </c>
      <c r="C199">
        <v>12781</v>
      </c>
      <c r="D199" s="81">
        <v>43427</v>
      </c>
      <c r="E199" s="49" t="s">
        <v>142</v>
      </c>
      <c r="F199" t="s">
        <v>470</v>
      </c>
      <c r="H199" s="3">
        <v>2000</v>
      </c>
      <c r="I199" s="3">
        <f t="shared" si="4"/>
        <v>-1980402.1</v>
      </c>
    </row>
    <row r="200" spans="1:9" x14ac:dyDescent="0.25">
      <c r="A200" t="s">
        <v>158</v>
      </c>
      <c r="B200">
        <v>122</v>
      </c>
      <c r="C200">
        <v>12782</v>
      </c>
      <c r="D200" s="81">
        <v>43427</v>
      </c>
      <c r="E200" s="49" t="s">
        <v>142</v>
      </c>
      <c r="F200" t="s">
        <v>462</v>
      </c>
      <c r="H200" s="3">
        <v>9000</v>
      </c>
      <c r="I200" s="3">
        <f t="shared" si="4"/>
        <v>-1989402.1</v>
      </c>
    </row>
    <row r="201" spans="1:9" x14ac:dyDescent="0.25">
      <c r="A201" t="s">
        <v>158</v>
      </c>
      <c r="B201">
        <v>122</v>
      </c>
      <c r="C201">
        <v>12783</v>
      </c>
      <c r="D201" s="81">
        <v>43427</v>
      </c>
      <c r="E201" s="49" t="s">
        <v>142</v>
      </c>
      <c r="F201" t="s">
        <v>361</v>
      </c>
      <c r="H201" s="3">
        <v>5000</v>
      </c>
      <c r="I201" s="3">
        <f t="shared" si="4"/>
        <v>-1994402.1</v>
      </c>
    </row>
    <row r="202" spans="1:9" x14ac:dyDescent="0.25">
      <c r="B202">
        <v>122</v>
      </c>
      <c r="C202">
        <v>12784</v>
      </c>
      <c r="D202" s="81">
        <v>43427</v>
      </c>
      <c r="E202" s="49" t="s">
        <v>142</v>
      </c>
      <c r="F202" t="s">
        <v>451</v>
      </c>
      <c r="H202" s="3">
        <v>15000</v>
      </c>
      <c r="I202" s="3">
        <f t="shared" si="4"/>
        <v>-2009402.1</v>
      </c>
    </row>
    <row r="203" spans="1:9" x14ac:dyDescent="0.25">
      <c r="A203" t="s">
        <v>158</v>
      </c>
      <c r="B203">
        <v>122</v>
      </c>
      <c r="C203">
        <v>12785</v>
      </c>
      <c r="D203" s="81">
        <v>43427</v>
      </c>
      <c r="E203" s="49" t="s">
        <v>142</v>
      </c>
      <c r="F203" t="s">
        <v>505</v>
      </c>
      <c r="H203" s="3">
        <v>12000</v>
      </c>
      <c r="I203" s="3">
        <f t="shared" si="4"/>
        <v>-2021402.1</v>
      </c>
    </row>
    <row r="204" spans="1:9" x14ac:dyDescent="0.25">
      <c r="D204" s="81">
        <v>43430</v>
      </c>
      <c r="E204" s="49" t="s">
        <v>41</v>
      </c>
      <c r="G204" s="108">
        <v>1425000</v>
      </c>
      <c r="I204" s="3">
        <f t="shared" si="4"/>
        <v>-596402.10000000009</v>
      </c>
    </row>
    <row r="205" spans="1:9" x14ac:dyDescent="0.25">
      <c r="B205">
        <v>421</v>
      </c>
      <c r="C205">
        <v>12786</v>
      </c>
      <c r="D205" s="81">
        <v>43431</v>
      </c>
      <c r="E205" s="49" t="s">
        <v>330</v>
      </c>
      <c r="F205" t="s">
        <v>506</v>
      </c>
      <c r="H205" s="3">
        <v>2000</v>
      </c>
      <c r="I205" s="3">
        <f t="shared" si="4"/>
        <v>-598402.10000000009</v>
      </c>
    </row>
    <row r="206" spans="1:9" x14ac:dyDescent="0.25">
      <c r="A206" t="s">
        <v>158</v>
      </c>
      <c r="B206">
        <v>426</v>
      </c>
      <c r="C206">
        <v>12787</v>
      </c>
      <c r="D206" s="81">
        <v>43431</v>
      </c>
      <c r="E206" s="49" t="s">
        <v>507</v>
      </c>
      <c r="F206" t="s">
        <v>443</v>
      </c>
      <c r="H206" s="3">
        <v>30000</v>
      </c>
      <c r="I206" s="3">
        <f t="shared" ref="I206:I216" si="5">+I205-H206+G206</f>
        <v>-628402.10000000009</v>
      </c>
    </row>
    <row r="207" spans="1:9" x14ac:dyDescent="0.25">
      <c r="A207" t="s">
        <v>158</v>
      </c>
      <c r="B207">
        <v>122</v>
      </c>
      <c r="C207">
        <v>12788</v>
      </c>
      <c r="D207" s="81">
        <v>43431</v>
      </c>
      <c r="E207" s="49" t="s">
        <v>428</v>
      </c>
      <c r="F207" t="s">
        <v>361</v>
      </c>
      <c r="H207" s="3">
        <v>10000</v>
      </c>
      <c r="I207" s="3">
        <f t="shared" si="5"/>
        <v>-638402.10000000009</v>
      </c>
    </row>
    <row r="208" spans="1:9" x14ac:dyDescent="0.25">
      <c r="B208">
        <v>421</v>
      </c>
      <c r="C208">
        <v>12789</v>
      </c>
      <c r="D208" s="81">
        <v>43431</v>
      </c>
      <c r="E208" s="49" t="s">
        <v>508</v>
      </c>
      <c r="F208" t="s">
        <v>509</v>
      </c>
      <c r="H208" s="3">
        <v>2120</v>
      </c>
      <c r="I208" s="3">
        <f t="shared" si="5"/>
        <v>-640522.10000000009</v>
      </c>
    </row>
    <row r="209" spans="1:9" x14ac:dyDescent="0.25">
      <c r="D209" s="81">
        <v>43431</v>
      </c>
      <c r="E209" s="49" t="s">
        <v>41</v>
      </c>
      <c r="G209" s="108">
        <v>1000000</v>
      </c>
      <c r="I209" s="3">
        <f t="shared" si="5"/>
        <v>359477.89999999991</v>
      </c>
    </row>
    <row r="210" spans="1:9" x14ac:dyDescent="0.25">
      <c r="B210">
        <v>344</v>
      </c>
      <c r="C210">
        <v>12790</v>
      </c>
      <c r="D210" s="81">
        <v>43434</v>
      </c>
      <c r="E210" s="49" t="s">
        <v>510</v>
      </c>
      <c r="F210" t="s">
        <v>511</v>
      </c>
      <c r="H210" s="3">
        <v>55300</v>
      </c>
      <c r="I210" s="3">
        <f t="shared" si="5"/>
        <v>304177.89999999991</v>
      </c>
    </row>
    <row r="211" spans="1:9" x14ac:dyDescent="0.25">
      <c r="B211">
        <v>421</v>
      </c>
      <c r="C211">
        <v>12791</v>
      </c>
      <c r="D211" s="81">
        <v>43434</v>
      </c>
      <c r="E211" s="49" t="s">
        <v>183</v>
      </c>
      <c r="F211" t="s">
        <v>467</v>
      </c>
      <c r="H211" s="3">
        <v>4000</v>
      </c>
      <c r="I211" s="3">
        <f t="shared" si="5"/>
        <v>300177.89999999991</v>
      </c>
    </row>
    <row r="212" spans="1:9" x14ac:dyDescent="0.25">
      <c r="B212">
        <v>122</v>
      </c>
      <c r="C212">
        <v>12792</v>
      </c>
      <c r="D212" s="81">
        <v>43434</v>
      </c>
      <c r="E212" s="49" t="s">
        <v>142</v>
      </c>
      <c r="F212" t="s">
        <v>474</v>
      </c>
      <c r="H212" s="3">
        <v>3000</v>
      </c>
      <c r="I212" s="3">
        <f t="shared" si="5"/>
        <v>297177.89999999991</v>
      </c>
    </row>
    <row r="213" spans="1:9" x14ac:dyDescent="0.25">
      <c r="B213">
        <v>299</v>
      </c>
      <c r="C213">
        <v>12793</v>
      </c>
      <c r="D213" s="81">
        <v>43434</v>
      </c>
      <c r="E213" s="49" t="s">
        <v>514</v>
      </c>
      <c r="F213" t="s">
        <v>437</v>
      </c>
      <c r="H213" s="3">
        <v>10000</v>
      </c>
      <c r="I213" s="3">
        <f t="shared" si="5"/>
        <v>287177.89999999991</v>
      </c>
    </row>
    <row r="214" spans="1:9" x14ac:dyDescent="0.25">
      <c r="B214">
        <v>426</v>
      </c>
      <c r="C214">
        <v>12794</v>
      </c>
      <c r="D214" s="81">
        <v>43434</v>
      </c>
      <c r="E214" s="49" t="s">
        <v>515</v>
      </c>
      <c r="F214" t="s">
        <v>516</v>
      </c>
      <c r="H214" s="3">
        <v>25000</v>
      </c>
      <c r="I214" s="3">
        <f t="shared" si="5"/>
        <v>262177.89999999991</v>
      </c>
    </row>
    <row r="215" spans="1:9" x14ac:dyDescent="0.25">
      <c r="D215" s="81">
        <v>43434</v>
      </c>
      <c r="F215" t="s">
        <v>321</v>
      </c>
      <c r="I215" s="3">
        <f t="shared" si="5"/>
        <v>262177.89999999991</v>
      </c>
    </row>
    <row r="216" spans="1:9" x14ac:dyDescent="0.25">
      <c r="B216">
        <v>292</v>
      </c>
      <c r="D216" s="81">
        <v>43434</v>
      </c>
      <c r="F216" t="s">
        <v>626</v>
      </c>
      <c r="H216" s="3">
        <f>450+450+450+3751.41</f>
        <v>5101.41</v>
      </c>
      <c r="I216" s="3">
        <f t="shared" si="5"/>
        <v>257076.4899999999</v>
      </c>
    </row>
    <row r="218" spans="1:9" x14ac:dyDescent="0.25">
      <c r="F218" t="s">
        <v>214</v>
      </c>
      <c r="G218" s="108">
        <f>SUM(G140:G216)</f>
        <v>2517087.5</v>
      </c>
      <c r="H218" s="3">
        <f>SUM(H140:H216)</f>
        <v>2315513.84</v>
      </c>
    </row>
    <row r="222" spans="1:9" x14ac:dyDescent="0.25">
      <c r="A222" t="s">
        <v>158</v>
      </c>
      <c r="B222">
        <v>421</v>
      </c>
      <c r="C222">
        <v>12795</v>
      </c>
      <c r="D222" s="81">
        <v>43437</v>
      </c>
      <c r="E222" s="49" t="s">
        <v>517</v>
      </c>
      <c r="F222" t="s">
        <v>518</v>
      </c>
      <c r="H222" s="3">
        <v>6590</v>
      </c>
      <c r="I222" s="3">
        <f>+I216+G222-H222</f>
        <v>250486.4899999999</v>
      </c>
    </row>
    <row r="223" spans="1:9" x14ac:dyDescent="0.25">
      <c r="A223" t="s">
        <v>158</v>
      </c>
      <c r="B223">
        <v>426</v>
      </c>
      <c r="C223">
        <v>12796</v>
      </c>
      <c r="D223" s="81">
        <v>43437</v>
      </c>
      <c r="E223" s="49" t="s">
        <v>519</v>
      </c>
      <c r="F223" t="s">
        <v>443</v>
      </c>
      <c r="H223" s="3">
        <v>15000</v>
      </c>
      <c r="I223" s="3">
        <f>+I222-H223+G223</f>
        <v>235486.4899999999</v>
      </c>
    </row>
    <row r="224" spans="1:9" x14ac:dyDescent="0.25">
      <c r="A224" t="s">
        <v>158</v>
      </c>
      <c r="B224">
        <v>421</v>
      </c>
      <c r="C224">
        <v>12797</v>
      </c>
      <c r="D224" s="81">
        <v>43437</v>
      </c>
      <c r="E224" s="49" t="s">
        <v>520</v>
      </c>
      <c r="F224" t="s">
        <v>521</v>
      </c>
      <c r="H224" s="3">
        <v>4000</v>
      </c>
      <c r="I224" s="3">
        <f t="shared" ref="I224:I287" si="6">+I223-H224+G224</f>
        <v>231486.4899999999</v>
      </c>
    </row>
    <row r="225" spans="1:10" x14ac:dyDescent="0.25">
      <c r="A225" t="s">
        <v>158</v>
      </c>
      <c r="B225">
        <v>421</v>
      </c>
      <c r="C225">
        <v>12798</v>
      </c>
      <c r="D225" s="81">
        <v>43437</v>
      </c>
      <c r="E225" s="49" t="s">
        <v>330</v>
      </c>
      <c r="F225" t="s">
        <v>431</v>
      </c>
      <c r="H225" s="3">
        <v>15000</v>
      </c>
      <c r="I225" s="3">
        <f t="shared" si="6"/>
        <v>216486.4899999999</v>
      </c>
    </row>
    <row r="226" spans="1:10" x14ac:dyDescent="0.25">
      <c r="A226" t="s">
        <v>158</v>
      </c>
      <c r="B226">
        <v>122</v>
      </c>
      <c r="C226">
        <v>12799</v>
      </c>
      <c r="D226" s="81">
        <v>43437</v>
      </c>
      <c r="E226" s="49" t="s">
        <v>142</v>
      </c>
      <c r="F226" t="s">
        <v>522</v>
      </c>
      <c r="H226" s="3">
        <v>15000</v>
      </c>
      <c r="I226" s="3">
        <f t="shared" si="6"/>
        <v>201486.4899999999</v>
      </c>
    </row>
    <row r="227" spans="1:10" x14ac:dyDescent="0.25">
      <c r="A227" t="s">
        <v>158</v>
      </c>
      <c r="B227">
        <v>122</v>
      </c>
      <c r="C227">
        <v>12800</v>
      </c>
      <c r="D227" s="81">
        <v>43437</v>
      </c>
      <c r="E227" s="49" t="s">
        <v>523</v>
      </c>
      <c r="F227" t="s">
        <v>294</v>
      </c>
      <c r="H227" s="3">
        <v>8000</v>
      </c>
      <c r="I227" s="3">
        <f t="shared" si="6"/>
        <v>193486.4899999999</v>
      </c>
    </row>
    <row r="228" spans="1:10" x14ac:dyDescent="0.25">
      <c r="A228" t="s">
        <v>158</v>
      </c>
      <c r="B228">
        <v>421</v>
      </c>
      <c r="C228">
        <v>12801</v>
      </c>
      <c r="D228" s="81">
        <v>43437</v>
      </c>
      <c r="E228" s="49" t="s">
        <v>524</v>
      </c>
      <c r="F228" t="s">
        <v>525</v>
      </c>
      <c r="H228" s="3">
        <v>5000</v>
      </c>
      <c r="I228" s="3">
        <f t="shared" si="6"/>
        <v>188486.4899999999</v>
      </c>
    </row>
    <row r="229" spans="1:10" x14ac:dyDescent="0.25">
      <c r="C229">
        <v>12802</v>
      </c>
      <c r="D229" s="81">
        <v>43439</v>
      </c>
      <c r="E229" s="49" t="s">
        <v>43</v>
      </c>
      <c r="F229" t="s">
        <v>43</v>
      </c>
      <c r="I229" s="3">
        <f t="shared" si="6"/>
        <v>188486.4899999999</v>
      </c>
    </row>
    <row r="230" spans="1:10" x14ac:dyDescent="0.25">
      <c r="A230" t="s">
        <v>158</v>
      </c>
      <c r="B230">
        <v>311</v>
      </c>
      <c r="C230">
        <v>12803</v>
      </c>
      <c r="D230" s="81">
        <v>43439</v>
      </c>
      <c r="E230" s="49" t="s">
        <v>527</v>
      </c>
      <c r="F230" t="s">
        <v>145</v>
      </c>
      <c r="H230" s="3">
        <v>46906.25</v>
      </c>
      <c r="I230" s="3">
        <f t="shared" si="6"/>
        <v>141580.2399999999</v>
      </c>
    </row>
    <row r="231" spans="1:10" x14ac:dyDescent="0.25">
      <c r="A231" t="s">
        <v>158</v>
      </c>
      <c r="B231">
        <v>311</v>
      </c>
      <c r="C231">
        <v>12804</v>
      </c>
      <c r="D231" s="81">
        <v>43439</v>
      </c>
      <c r="E231" s="49" t="s">
        <v>527</v>
      </c>
      <c r="F231" t="s">
        <v>145</v>
      </c>
      <c r="H231" s="3">
        <v>40576.879999999997</v>
      </c>
      <c r="I231" s="3">
        <f t="shared" si="6"/>
        <v>101003.3599999999</v>
      </c>
    </row>
    <row r="232" spans="1:10" x14ac:dyDescent="0.25">
      <c r="A232" t="s">
        <v>158</v>
      </c>
      <c r="B232">
        <v>299</v>
      </c>
      <c r="C232">
        <v>12805</v>
      </c>
      <c r="D232" s="81">
        <v>43439</v>
      </c>
      <c r="E232" s="49" t="s">
        <v>528</v>
      </c>
      <c r="F232" t="s">
        <v>529</v>
      </c>
      <c r="H232" s="3">
        <v>15000</v>
      </c>
      <c r="I232" s="3">
        <f t="shared" si="6"/>
        <v>86003.359999999899</v>
      </c>
    </row>
    <row r="233" spans="1:10" x14ac:dyDescent="0.25">
      <c r="A233" t="s">
        <v>158</v>
      </c>
      <c r="B233">
        <v>221</v>
      </c>
      <c r="C233">
        <v>12806</v>
      </c>
      <c r="D233" s="81">
        <v>43439</v>
      </c>
      <c r="E233" s="49" t="s">
        <v>530</v>
      </c>
      <c r="F233" t="s">
        <v>464</v>
      </c>
      <c r="H233" s="3">
        <v>30988.32</v>
      </c>
      <c r="I233" s="3">
        <f t="shared" si="6"/>
        <v>55015.039999999899</v>
      </c>
      <c r="J233" s="3">
        <v>450</v>
      </c>
    </row>
    <row r="234" spans="1:10" x14ac:dyDescent="0.25">
      <c r="A234" t="s">
        <v>158</v>
      </c>
      <c r="B234">
        <v>213</v>
      </c>
      <c r="C234">
        <v>12807</v>
      </c>
      <c r="D234" s="81">
        <v>43439</v>
      </c>
      <c r="E234" s="49" t="s">
        <v>531</v>
      </c>
      <c r="F234" t="s">
        <v>466</v>
      </c>
      <c r="H234" s="3">
        <v>13899.11</v>
      </c>
      <c r="I234" s="3">
        <f t="shared" si="6"/>
        <v>41115.929999999898</v>
      </c>
      <c r="J234" s="3">
        <v>450</v>
      </c>
    </row>
    <row r="235" spans="1:10" x14ac:dyDescent="0.25">
      <c r="A235" t="s">
        <v>158</v>
      </c>
      <c r="B235">
        <v>213</v>
      </c>
      <c r="C235">
        <v>12808</v>
      </c>
      <c r="D235" s="81">
        <v>43439</v>
      </c>
      <c r="E235" s="49" t="s">
        <v>604</v>
      </c>
      <c r="F235" t="s">
        <v>177</v>
      </c>
      <c r="H235" s="3">
        <v>805</v>
      </c>
      <c r="I235" s="3">
        <f t="shared" si="6"/>
        <v>40310.929999999898</v>
      </c>
    </row>
    <row r="236" spans="1:10" x14ac:dyDescent="0.25">
      <c r="C236">
        <v>12809</v>
      </c>
      <c r="D236" s="81">
        <v>43439</v>
      </c>
      <c r="E236" s="49" t="s">
        <v>43</v>
      </c>
      <c r="F236" t="s">
        <v>43</v>
      </c>
      <c r="I236" s="3">
        <f t="shared" si="6"/>
        <v>40310.929999999898</v>
      </c>
    </row>
    <row r="237" spans="1:10" x14ac:dyDescent="0.25">
      <c r="A237" t="s">
        <v>158</v>
      </c>
      <c r="B237">
        <v>213</v>
      </c>
      <c r="C237">
        <v>12810</v>
      </c>
      <c r="D237" s="81">
        <v>43439</v>
      </c>
      <c r="E237" s="49" t="s">
        <v>603</v>
      </c>
      <c r="F237" t="s">
        <v>423</v>
      </c>
      <c r="H237" s="3">
        <v>1500</v>
      </c>
      <c r="I237" s="3">
        <f t="shared" si="6"/>
        <v>38810.929999999898</v>
      </c>
    </row>
    <row r="238" spans="1:10" x14ac:dyDescent="0.25">
      <c r="A238" t="s">
        <v>158</v>
      </c>
      <c r="B238">
        <v>421</v>
      </c>
      <c r="C238">
        <v>12811</v>
      </c>
      <c r="D238" s="81">
        <v>43439</v>
      </c>
      <c r="E238" s="49" t="s">
        <v>532</v>
      </c>
      <c r="F238" t="s">
        <v>476</v>
      </c>
      <c r="H238" s="3">
        <v>15000</v>
      </c>
      <c r="I238" s="3">
        <f t="shared" si="6"/>
        <v>23810.929999999898</v>
      </c>
    </row>
    <row r="239" spans="1:10" x14ac:dyDescent="0.25">
      <c r="A239" t="s">
        <v>158</v>
      </c>
      <c r="B239">
        <v>299</v>
      </c>
      <c r="C239">
        <v>12812</v>
      </c>
      <c r="D239" s="81">
        <v>43439</v>
      </c>
      <c r="E239" s="49" t="s">
        <v>335</v>
      </c>
      <c r="F239" t="s">
        <v>336</v>
      </c>
      <c r="H239" s="3">
        <v>4604.37</v>
      </c>
      <c r="I239" s="3">
        <f t="shared" si="6"/>
        <v>19206.559999999899</v>
      </c>
      <c r="J239" s="3">
        <v>450</v>
      </c>
    </row>
    <row r="240" spans="1:10" x14ac:dyDescent="0.25">
      <c r="A240" t="s">
        <v>158</v>
      </c>
      <c r="B240">
        <v>213</v>
      </c>
      <c r="C240">
        <v>12813</v>
      </c>
      <c r="D240" s="81">
        <v>43440</v>
      </c>
      <c r="E240" s="49" t="s">
        <v>533</v>
      </c>
      <c r="F240" t="s">
        <v>49</v>
      </c>
      <c r="H240" s="3">
        <v>3958.74</v>
      </c>
      <c r="I240" s="3">
        <f t="shared" si="6"/>
        <v>15247.8199999999</v>
      </c>
    </row>
    <row r="241" spans="1:17" x14ac:dyDescent="0.25">
      <c r="A241" t="s">
        <v>158</v>
      </c>
      <c r="B241">
        <v>426</v>
      </c>
      <c r="C241">
        <v>12814</v>
      </c>
      <c r="D241" s="81">
        <v>43440</v>
      </c>
      <c r="E241" s="49" t="s">
        <v>534</v>
      </c>
      <c r="F241" t="s">
        <v>535</v>
      </c>
      <c r="H241" s="3">
        <v>4000</v>
      </c>
      <c r="I241" s="3">
        <f t="shared" si="6"/>
        <v>11247.8199999999</v>
      </c>
    </row>
    <row r="242" spans="1:17" x14ac:dyDescent="0.25">
      <c r="A242" t="s">
        <v>158</v>
      </c>
      <c r="B242">
        <v>343</v>
      </c>
      <c r="C242">
        <v>12815</v>
      </c>
      <c r="D242" s="81">
        <v>43440</v>
      </c>
      <c r="E242" s="49" t="s">
        <v>536</v>
      </c>
      <c r="F242" t="s">
        <v>373</v>
      </c>
      <c r="H242" s="3">
        <v>5000</v>
      </c>
      <c r="I242" s="3">
        <f t="shared" si="6"/>
        <v>6247.8199999998997</v>
      </c>
    </row>
    <row r="243" spans="1:17" x14ac:dyDescent="0.25">
      <c r="A243" t="s">
        <v>158</v>
      </c>
      <c r="B243">
        <v>421</v>
      </c>
      <c r="C243">
        <v>12816</v>
      </c>
      <c r="D243" s="81">
        <v>43440</v>
      </c>
      <c r="E243" s="49" t="s">
        <v>537</v>
      </c>
      <c r="F243" t="s">
        <v>538</v>
      </c>
      <c r="H243" s="3">
        <v>3000</v>
      </c>
      <c r="I243" s="3">
        <f t="shared" si="6"/>
        <v>3247.8199999998997</v>
      </c>
    </row>
    <row r="244" spans="1:17" x14ac:dyDescent="0.25">
      <c r="A244" t="s">
        <v>158</v>
      </c>
      <c r="B244">
        <v>421</v>
      </c>
      <c r="C244">
        <v>12817</v>
      </c>
      <c r="D244" s="81">
        <v>43440</v>
      </c>
      <c r="E244" s="49" t="s">
        <v>187</v>
      </c>
      <c r="F244" t="s">
        <v>459</v>
      </c>
      <c r="H244" s="3">
        <v>6000</v>
      </c>
      <c r="I244" s="3">
        <f t="shared" si="6"/>
        <v>-2752.1800000001003</v>
      </c>
      <c r="L244" s="73"/>
      <c r="M244" s="73"/>
      <c r="N244" s="73"/>
      <c r="O244" s="73"/>
      <c r="P244" s="73"/>
      <c r="Q244" s="73"/>
    </row>
    <row r="245" spans="1:17" x14ac:dyDescent="0.25">
      <c r="A245" t="s">
        <v>158</v>
      </c>
      <c r="B245">
        <v>421</v>
      </c>
      <c r="C245">
        <v>12818</v>
      </c>
      <c r="D245" s="81">
        <v>43440</v>
      </c>
      <c r="E245" s="49" t="s">
        <v>539</v>
      </c>
      <c r="F245" t="s">
        <v>540</v>
      </c>
      <c r="H245" s="3">
        <v>8000</v>
      </c>
      <c r="I245" s="3">
        <f t="shared" si="6"/>
        <v>-10752.1800000001</v>
      </c>
      <c r="L245" s="73"/>
      <c r="M245" s="73"/>
      <c r="N245" s="73"/>
      <c r="O245" s="73"/>
      <c r="P245" s="73"/>
      <c r="Q245" s="73"/>
    </row>
    <row r="246" spans="1:17" x14ac:dyDescent="0.25">
      <c r="A246" t="s">
        <v>158</v>
      </c>
      <c r="B246">
        <v>299</v>
      </c>
      <c r="C246">
        <v>12819</v>
      </c>
      <c r="D246" s="81">
        <v>43440</v>
      </c>
      <c r="E246" s="49" t="s">
        <v>331</v>
      </c>
      <c r="F246" t="s">
        <v>288</v>
      </c>
      <c r="H246" s="3">
        <v>3000</v>
      </c>
      <c r="I246" s="3">
        <f t="shared" si="6"/>
        <v>-13752.1800000001</v>
      </c>
      <c r="L246" s="73"/>
      <c r="M246" s="73"/>
      <c r="N246" s="73"/>
      <c r="O246" s="73"/>
      <c r="P246" s="73"/>
      <c r="Q246" s="73"/>
    </row>
    <row r="247" spans="1:17" x14ac:dyDescent="0.25">
      <c r="A247" t="s">
        <v>158</v>
      </c>
      <c r="B247">
        <v>122</v>
      </c>
      <c r="C247">
        <v>12820</v>
      </c>
      <c r="D247" s="81">
        <v>43441</v>
      </c>
      <c r="E247" s="49" t="s">
        <v>541</v>
      </c>
      <c r="F247" t="s">
        <v>288</v>
      </c>
      <c r="H247" s="3">
        <v>20000</v>
      </c>
      <c r="I247" s="3">
        <f t="shared" si="6"/>
        <v>-33752.180000000102</v>
      </c>
      <c r="L247" s="73"/>
      <c r="M247" s="73"/>
      <c r="N247" s="73"/>
      <c r="O247" s="73"/>
      <c r="P247" s="73"/>
      <c r="Q247" s="73"/>
    </row>
    <row r="248" spans="1:17" x14ac:dyDescent="0.25">
      <c r="A248" t="s">
        <v>158</v>
      </c>
      <c r="B248">
        <v>122</v>
      </c>
      <c r="C248">
        <v>12821</v>
      </c>
      <c r="D248" s="81">
        <v>43441</v>
      </c>
      <c r="E248" s="49" t="s">
        <v>541</v>
      </c>
      <c r="F248" t="s">
        <v>57</v>
      </c>
      <c r="H248" s="3">
        <v>20000</v>
      </c>
      <c r="I248" s="3">
        <f t="shared" si="6"/>
        <v>-53752.180000000102</v>
      </c>
      <c r="L248" s="73"/>
      <c r="M248" s="73"/>
      <c r="N248" s="73"/>
      <c r="O248" s="73"/>
      <c r="P248" s="73"/>
      <c r="Q248" s="73"/>
    </row>
    <row r="249" spans="1:17" x14ac:dyDescent="0.25">
      <c r="A249" t="s">
        <v>158</v>
      </c>
      <c r="B249">
        <v>122</v>
      </c>
      <c r="C249">
        <v>12822</v>
      </c>
      <c r="D249" s="81">
        <v>43441</v>
      </c>
      <c r="E249" s="49" t="s">
        <v>541</v>
      </c>
      <c r="F249" t="s">
        <v>542</v>
      </c>
      <c r="H249" s="3">
        <v>10000</v>
      </c>
      <c r="I249" s="3">
        <f t="shared" si="6"/>
        <v>-63752.180000000102</v>
      </c>
      <c r="L249" s="73"/>
      <c r="M249" s="73"/>
      <c r="N249" s="73"/>
      <c r="O249" s="73"/>
      <c r="P249" s="73"/>
      <c r="Q249" s="73"/>
    </row>
    <row r="250" spans="1:17" x14ac:dyDescent="0.25">
      <c r="A250" t="s">
        <v>158</v>
      </c>
      <c r="B250">
        <v>122</v>
      </c>
      <c r="C250">
        <v>12823</v>
      </c>
      <c r="D250" s="81">
        <v>43441</v>
      </c>
      <c r="E250" s="49" t="s">
        <v>541</v>
      </c>
      <c r="F250" t="s">
        <v>399</v>
      </c>
      <c r="H250" s="3">
        <v>10000</v>
      </c>
      <c r="I250" s="3">
        <f t="shared" si="6"/>
        <v>-73752.180000000109</v>
      </c>
      <c r="L250" s="73"/>
      <c r="M250" s="73"/>
      <c r="N250" s="73"/>
      <c r="O250" s="73"/>
      <c r="P250" s="73"/>
      <c r="Q250" s="73"/>
    </row>
    <row r="251" spans="1:17" x14ac:dyDescent="0.25">
      <c r="A251" t="s">
        <v>158</v>
      </c>
      <c r="B251">
        <v>122</v>
      </c>
      <c r="C251">
        <v>12824</v>
      </c>
      <c r="D251" s="81">
        <v>43441</v>
      </c>
      <c r="E251" s="49" t="s">
        <v>541</v>
      </c>
      <c r="F251" t="s">
        <v>398</v>
      </c>
      <c r="H251" s="3">
        <v>10000</v>
      </c>
      <c r="I251" s="3">
        <f t="shared" si="6"/>
        <v>-83752.180000000109</v>
      </c>
      <c r="L251" s="73"/>
      <c r="M251" s="73"/>
      <c r="N251" s="73"/>
      <c r="O251" s="73"/>
      <c r="P251" s="73"/>
      <c r="Q251" s="73"/>
    </row>
    <row r="252" spans="1:17" x14ac:dyDescent="0.25">
      <c r="A252" t="s">
        <v>158</v>
      </c>
      <c r="B252">
        <v>122</v>
      </c>
      <c r="C252">
        <v>12825</v>
      </c>
      <c r="D252" s="81">
        <v>43441</v>
      </c>
      <c r="E252" s="49" t="s">
        <v>541</v>
      </c>
      <c r="F252" t="s">
        <v>419</v>
      </c>
      <c r="H252" s="3">
        <v>15000</v>
      </c>
      <c r="I252" s="3">
        <f t="shared" si="6"/>
        <v>-98752.180000000109</v>
      </c>
      <c r="L252" s="73"/>
      <c r="M252" s="73"/>
      <c r="N252" s="73"/>
      <c r="O252" s="73"/>
      <c r="P252" s="73"/>
      <c r="Q252" s="73"/>
    </row>
    <row r="253" spans="1:17" x14ac:dyDescent="0.25">
      <c r="A253" t="s">
        <v>158</v>
      </c>
      <c r="B253">
        <v>122</v>
      </c>
      <c r="C253">
        <v>12826</v>
      </c>
      <c r="D253" s="81">
        <v>43441</v>
      </c>
      <c r="E253" s="49" t="s">
        <v>541</v>
      </c>
      <c r="F253" t="s">
        <v>382</v>
      </c>
      <c r="H253" s="3">
        <v>10000</v>
      </c>
      <c r="I253" s="3">
        <f t="shared" si="6"/>
        <v>-108752.18000000011</v>
      </c>
      <c r="L253" s="73"/>
      <c r="M253" s="73"/>
      <c r="N253" s="73"/>
      <c r="O253" s="73"/>
      <c r="P253" s="73"/>
      <c r="Q253" s="73"/>
    </row>
    <row r="254" spans="1:17" x14ac:dyDescent="0.25">
      <c r="A254" t="s">
        <v>158</v>
      </c>
      <c r="B254">
        <v>122</v>
      </c>
      <c r="C254">
        <v>12827</v>
      </c>
      <c r="D254" s="81">
        <v>43441</v>
      </c>
      <c r="E254" s="49" t="s">
        <v>541</v>
      </c>
      <c r="F254" t="s">
        <v>294</v>
      </c>
      <c r="H254" s="3">
        <v>12000</v>
      </c>
      <c r="I254" s="3">
        <f t="shared" si="6"/>
        <v>-120752.18000000011</v>
      </c>
      <c r="L254" s="73"/>
      <c r="M254" s="73"/>
      <c r="N254" s="73"/>
      <c r="O254" s="73"/>
      <c r="P254" s="73"/>
    </row>
    <row r="255" spans="1:17" x14ac:dyDescent="0.25">
      <c r="A255" t="s">
        <v>158</v>
      </c>
      <c r="B255">
        <v>122</v>
      </c>
      <c r="C255">
        <v>12828</v>
      </c>
      <c r="D255" s="81">
        <v>43441</v>
      </c>
      <c r="E255" s="49" t="s">
        <v>541</v>
      </c>
      <c r="F255" t="s">
        <v>303</v>
      </c>
      <c r="H255" s="3">
        <v>7000</v>
      </c>
      <c r="I255" s="3">
        <f t="shared" si="6"/>
        <v>-127752.18000000011</v>
      </c>
      <c r="L255" s="73"/>
      <c r="M255" s="73"/>
      <c r="N255" s="73"/>
      <c r="O255" s="73"/>
      <c r="P255" s="73"/>
    </row>
    <row r="256" spans="1:17" x14ac:dyDescent="0.25">
      <c r="A256" t="s">
        <v>158</v>
      </c>
      <c r="B256">
        <v>122</v>
      </c>
      <c r="C256">
        <v>12829</v>
      </c>
      <c r="D256" s="81">
        <v>43441</v>
      </c>
      <c r="E256" s="49" t="s">
        <v>541</v>
      </c>
      <c r="F256" t="s">
        <v>302</v>
      </c>
      <c r="H256" s="3">
        <v>7000</v>
      </c>
      <c r="I256" s="3">
        <f t="shared" si="6"/>
        <v>-134752.18000000011</v>
      </c>
      <c r="L256" s="73"/>
      <c r="M256" s="73"/>
      <c r="N256" s="73"/>
      <c r="O256" s="73"/>
      <c r="P256" s="73"/>
    </row>
    <row r="257" spans="1:18" x14ac:dyDescent="0.25">
      <c r="A257" t="s">
        <v>158</v>
      </c>
      <c r="B257">
        <v>122</v>
      </c>
      <c r="C257">
        <v>12830</v>
      </c>
      <c r="D257" s="81">
        <v>43441</v>
      </c>
      <c r="E257" s="49" t="s">
        <v>541</v>
      </c>
      <c r="F257" t="s">
        <v>347</v>
      </c>
      <c r="H257" s="3">
        <v>6000</v>
      </c>
      <c r="I257" s="3">
        <f t="shared" si="6"/>
        <v>-140752.18000000011</v>
      </c>
      <c r="L257" s="73"/>
      <c r="M257" s="73"/>
      <c r="N257" s="73"/>
      <c r="O257" s="73"/>
      <c r="P257" s="73"/>
    </row>
    <row r="258" spans="1:18" x14ac:dyDescent="0.25">
      <c r="A258" t="s">
        <v>158</v>
      </c>
      <c r="B258">
        <v>122</v>
      </c>
      <c r="C258">
        <v>12831</v>
      </c>
      <c r="D258" s="81">
        <v>43441</v>
      </c>
      <c r="E258" s="49" t="s">
        <v>541</v>
      </c>
      <c r="F258" t="s">
        <v>320</v>
      </c>
      <c r="H258" s="3">
        <v>6000</v>
      </c>
      <c r="I258" s="3">
        <f t="shared" si="6"/>
        <v>-146752.18000000011</v>
      </c>
      <c r="L258" s="73"/>
      <c r="M258" s="73"/>
      <c r="N258" s="73"/>
      <c r="O258" s="73"/>
      <c r="P258" s="73"/>
    </row>
    <row r="259" spans="1:18" x14ac:dyDescent="0.25">
      <c r="A259" t="s">
        <v>158</v>
      </c>
      <c r="B259">
        <v>122</v>
      </c>
      <c r="C259">
        <v>12832</v>
      </c>
      <c r="D259" s="81">
        <v>43441</v>
      </c>
      <c r="E259" s="49" t="s">
        <v>541</v>
      </c>
      <c r="F259" t="s">
        <v>49</v>
      </c>
      <c r="H259" s="3">
        <v>6000</v>
      </c>
      <c r="I259" s="3">
        <f t="shared" si="6"/>
        <v>-152752.18000000011</v>
      </c>
      <c r="L259" s="73"/>
      <c r="M259" s="73"/>
      <c r="N259" s="73"/>
      <c r="O259" s="73"/>
      <c r="P259" s="73"/>
    </row>
    <row r="260" spans="1:18" x14ac:dyDescent="0.25">
      <c r="A260" t="s">
        <v>158</v>
      </c>
      <c r="B260">
        <v>122</v>
      </c>
      <c r="C260">
        <v>12833</v>
      </c>
      <c r="D260" s="81">
        <v>43441</v>
      </c>
      <c r="E260" s="49" t="s">
        <v>541</v>
      </c>
      <c r="F260" t="s">
        <v>50</v>
      </c>
      <c r="H260" s="3">
        <v>6000</v>
      </c>
      <c r="I260" s="3">
        <f t="shared" si="6"/>
        <v>-158752.18000000011</v>
      </c>
      <c r="L260" s="73"/>
      <c r="M260" s="73"/>
      <c r="N260" s="73"/>
      <c r="O260" s="73"/>
      <c r="P260" s="73"/>
    </row>
    <row r="261" spans="1:18" x14ac:dyDescent="0.25">
      <c r="A261" t="s">
        <v>158</v>
      </c>
      <c r="B261">
        <v>122</v>
      </c>
      <c r="C261">
        <v>12834</v>
      </c>
      <c r="D261" s="81">
        <v>43441</v>
      </c>
      <c r="E261" s="49" t="s">
        <v>541</v>
      </c>
      <c r="F261" t="s">
        <v>48</v>
      </c>
      <c r="H261" s="3">
        <v>6000</v>
      </c>
      <c r="I261" s="3">
        <f t="shared" si="6"/>
        <v>-164752.18000000011</v>
      </c>
      <c r="L261" s="73"/>
      <c r="M261" s="73"/>
      <c r="N261" s="73"/>
      <c r="O261" s="73"/>
      <c r="P261" s="73"/>
    </row>
    <row r="262" spans="1:18" x14ac:dyDescent="0.25">
      <c r="A262" t="s">
        <v>158</v>
      </c>
      <c r="B262">
        <v>122</v>
      </c>
      <c r="C262">
        <v>12835</v>
      </c>
      <c r="D262" s="81">
        <v>43441</v>
      </c>
      <c r="E262" s="49" t="s">
        <v>541</v>
      </c>
      <c r="F262" t="s">
        <v>470</v>
      </c>
      <c r="H262" s="3">
        <v>2000</v>
      </c>
      <c r="I262" s="3">
        <f t="shared" si="6"/>
        <v>-166752.18000000011</v>
      </c>
      <c r="L262" s="73"/>
      <c r="M262" s="73"/>
      <c r="N262" s="73"/>
      <c r="O262" s="73"/>
      <c r="P262" s="73"/>
    </row>
    <row r="263" spans="1:18" x14ac:dyDescent="0.25">
      <c r="A263" t="s">
        <v>158</v>
      </c>
      <c r="B263">
        <v>122</v>
      </c>
      <c r="C263">
        <v>12836</v>
      </c>
      <c r="D263" s="81">
        <v>43441</v>
      </c>
      <c r="E263" s="49" t="s">
        <v>541</v>
      </c>
      <c r="F263" t="s">
        <v>462</v>
      </c>
      <c r="H263" s="3">
        <v>7000</v>
      </c>
      <c r="I263" s="3">
        <f t="shared" si="6"/>
        <v>-173752.18000000011</v>
      </c>
      <c r="L263" s="73"/>
      <c r="M263" s="73"/>
      <c r="N263" s="73"/>
      <c r="O263" s="73"/>
      <c r="P263" s="73"/>
    </row>
    <row r="264" spans="1:18" x14ac:dyDescent="0.25">
      <c r="A264" t="s">
        <v>158</v>
      </c>
      <c r="B264">
        <v>122</v>
      </c>
      <c r="C264">
        <v>12837</v>
      </c>
      <c r="D264" s="81">
        <v>43441</v>
      </c>
      <c r="E264" s="49" t="s">
        <v>541</v>
      </c>
      <c r="F264" t="s">
        <v>361</v>
      </c>
      <c r="H264" s="3">
        <v>5000</v>
      </c>
      <c r="I264" s="3">
        <f t="shared" si="6"/>
        <v>-178752.18000000011</v>
      </c>
      <c r="L264" s="73"/>
      <c r="M264" s="73"/>
      <c r="N264" s="73"/>
      <c r="O264" s="73"/>
      <c r="P264" s="73"/>
    </row>
    <row r="265" spans="1:18" x14ac:dyDescent="0.25">
      <c r="A265" t="s">
        <v>158</v>
      </c>
      <c r="B265">
        <v>122</v>
      </c>
      <c r="C265">
        <v>12838</v>
      </c>
      <c r="D265" s="81">
        <v>43441</v>
      </c>
      <c r="E265" s="49" t="s">
        <v>541</v>
      </c>
      <c r="F265" t="s">
        <v>304</v>
      </c>
      <c r="H265" s="3">
        <v>6000</v>
      </c>
      <c r="I265" s="3">
        <f t="shared" si="6"/>
        <v>-184752.18000000011</v>
      </c>
      <c r="L265" s="73"/>
      <c r="M265" s="73"/>
      <c r="N265" s="73"/>
      <c r="O265" s="73"/>
      <c r="P265" s="73"/>
    </row>
    <row r="266" spans="1:18" x14ac:dyDescent="0.25">
      <c r="A266" t="s">
        <v>158</v>
      </c>
      <c r="B266">
        <v>122</v>
      </c>
      <c r="C266">
        <v>12839</v>
      </c>
      <c r="D266" s="81">
        <v>43441</v>
      </c>
      <c r="E266" s="49" t="s">
        <v>541</v>
      </c>
      <c r="F266" t="s">
        <v>195</v>
      </c>
      <c r="H266" s="3">
        <v>6000</v>
      </c>
      <c r="I266" s="3">
        <f t="shared" si="6"/>
        <v>-190752.18000000011</v>
      </c>
      <c r="L266" s="73"/>
      <c r="M266" s="73"/>
      <c r="N266" s="73"/>
      <c r="O266" s="73"/>
      <c r="P266" s="73"/>
    </row>
    <row r="267" spans="1:18" x14ac:dyDescent="0.25">
      <c r="A267" t="s">
        <v>158</v>
      </c>
      <c r="B267">
        <v>427</v>
      </c>
      <c r="C267">
        <v>12840</v>
      </c>
      <c r="D267" s="81">
        <v>43441</v>
      </c>
      <c r="E267" s="49" t="s">
        <v>543</v>
      </c>
      <c r="F267" t="s">
        <v>544</v>
      </c>
      <c r="H267" s="3">
        <v>3000</v>
      </c>
      <c r="I267" s="3">
        <f t="shared" si="6"/>
        <v>-193752.18000000011</v>
      </c>
      <c r="L267" s="73"/>
      <c r="M267" s="73"/>
      <c r="N267" s="73"/>
      <c r="O267" s="73"/>
      <c r="P267" s="73"/>
    </row>
    <row r="268" spans="1:18" x14ac:dyDescent="0.25">
      <c r="A268" t="s">
        <v>158</v>
      </c>
      <c r="B268">
        <v>427</v>
      </c>
      <c r="C268">
        <v>12841</v>
      </c>
      <c r="D268" s="81">
        <v>43441</v>
      </c>
      <c r="E268" s="49" t="s">
        <v>545</v>
      </c>
      <c r="F268" t="s">
        <v>544</v>
      </c>
      <c r="H268" s="3">
        <v>1000</v>
      </c>
      <c r="I268" s="3">
        <f t="shared" si="6"/>
        <v>-194752.18000000011</v>
      </c>
      <c r="L268" s="73"/>
      <c r="M268" s="73"/>
      <c r="N268" s="73"/>
      <c r="O268" s="73"/>
      <c r="P268" s="73"/>
    </row>
    <row r="269" spans="1:18" x14ac:dyDescent="0.25">
      <c r="A269" t="s">
        <v>158</v>
      </c>
      <c r="B269">
        <v>299</v>
      </c>
      <c r="C269">
        <v>12842</v>
      </c>
      <c r="D269" s="81">
        <v>43441</v>
      </c>
      <c r="F269" t="s">
        <v>607</v>
      </c>
      <c r="H269" s="3">
        <v>11876.08</v>
      </c>
      <c r="I269" s="3">
        <f t="shared" si="6"/>
        <v>-206628.2600000001</v>
      </c>
      <c r="L269" s="73"/>
      <c r="M269" s="73"/>
      <c r="N269" s="73"/>
      <c r="O269" s="73"/>
    </row>
    <row r="270" spans="1:18" x14ac:dyDescent="0.25">
      <c r="A270" t="s">
        <v>158</v>
      </c>
      <c r="B270">
        <v>421</v>
      </c>
      <c r="C270">
        <v>12843</v>
      </c>
      <c r="D270" s="81">
        <v>43445</v>
      </c>
      <c r="E270" s="49" t="s">
        <v>330</v>
      </c>
      <c r="F270" t="s">
        <v>546</v>
      </c>
      <c r="H270" s="3">
        <v>1000</v>
      </c>
      <c r="I270" s="3">
        <f t="shared" si="6"/>
        <v>-207628.2600000001</v>
      </c>
      <c r="L270" s="73"/>
      <c r="M270" s="73"/>
      <c r="N270" s="73"/>
      <c r="O270" s="73"/>
    </row>
    <row r="271" spans="1:18" x14ac:dyDescent="0.25">
      <c r="C271">
        <v>12844</v>
      </c>
      <c r="D271" s="81">
        <v>43445</v>
      </c>
      <c r="E271" s="49" t="s">
        <v>43</v>
      </c>
      <c r="F271" t="s">
        <v>43</v>
      </c>
      <c r="I271" s="3">
        <f t="shared" si="6"/>
        <v>-207628.2600000001</v>
      </c>
      <c r="L271" s="73"/>
      <c r="M271" s="73"/>
      <c r="N271" s="73"/>
    </row>
    <row r="272" spans="1:18" x14ac:dyDescent="0.25">
      <c r="A272" t="s">
        <v>158</v>
      </c>
      <c r="B272">
        <v>299</v>
      </c>
      <c r="C272">
        <v>12845</v>
      </c>
      <c r="D272" s="81">
        <v>43445</v>
      </c>
      <c r="F272" t="s">
        <v>609</v>
      </c>
      <c r="H272" s="3">
        <v>7087.5</v>
      </c>
      <c r="I272" s="3">
        <f t="shared" si="6"/>
        <v>-214715.7600000001</v>
      </c>
      <c r="R272" s="63"/>
    </row>
    <row r="273" spans="1:18" x14ac:dyDescent="0.25">
      <c r="A273" t="s">
        <v>158</v>
      </c>
      <c r="B273">
        <v>421</v>
      </c>
      <c r="C273">
        <v>12846</v>
      </c>
      <c r="D273" s="81">
        <v>43445</v>
      </c>
      <c r="E273" s="49" t="s">
        <v>608</v>
      </c>
      <c r="F273" t="s">
        <v>548</v>
      </c>
      <c r="H273" s="3">
        <v>7087.5</v>
      </c>
      <c r="I273" s="3">
        <f t="shared" si="6"/>
        <v>-221803.2600000001</v>
      </c>
      <c r="L273" s="73"/>
      <c r="M273" s="73"/>
      <c r="N273" s="73"/>
      <c r="O273" s="73"/>
      <c r="P273" s="73"/>
      <c r="R273" s="74"/>
    </row>
    <row r="274" spans="1:18" x14ac:dyDescent="0.25">
      <c r="A274" t="s">
        <v>158</v>
      </c>
      <c r="B274">
        <v>426</v>
      </c>
      <c r="C274">
        <v>12847</v>
      </c>
      <c r="D274" s="81">
        <v>43445</v>
      </c>
      <c r="E274" s="49" t="s">
        <v>547</v>
      </c>
      <c r="F274" t="s">
        <v>548</v>
      </c>
      <c r="H274" s="3">
        <v>2912.5</v>
      </c>
      <c r="I274" s="3">
        <f t="shared" si="6"/>
        <v>-224715.7600000001</v>
      </c>
    </row>
    <row r="275" spans="1:18" x14ac:dyDescent="0.25">
      <c r="A275" t="s">
        <v>158</v>
      </c>
      <c r="B275">
        <v>299</v>
      </c>
      <c r="C275">
        <v>12848</v>
      </c>
      <c r="D275" s="81">
        <v>43445</v>
      </c>
      <c r="F275" t="s">
        <v>610</v>
      </c>
      <c r="H275" s="3">
        <v>3087.5</v>
      </c>
      <c r="I275" s="3">
        <f t="shared" si="6"/>
        <v>-227803.2600000001</v>
      </c>
    </row>
    <row r="276" spans="1:18" x14ac:dyDescent="0.25">
      <c r="A276" t="s">
        <v>158</v>
      </c>
      <c r="B276">
        <v>299</v>
      </c>
      <c r="C276">
        <v>12849</v>
      </c>
      <c r="D276" s="81">
        <v>43445</v>
      </c>
      <c r="F276" t="s">
        <v>611</v>
      </c>
      <c r="H276" s="3">
        <v>2087.5</v>
      </c>
      <c r="I276" s="3">
        <f t="shared" si="6"/>
        <v>-229890.7600000001</v>
      </c>
    </row>
    <row r="277" spans="1:18" x14ac:dyDescent="0.25">
      <c r="A277" t="s">
        <v>158</v>
      </c>
      <c r="B277">
        <v>299</v>
      </c>
      <c r="C277">
        <v>12850</v>
      </c>
      <c r="D277" s="81">
        <v>43445</v>
      </c>
      <c r="F277" t="s">
        <v>612</v>
      </c>
      <c r="H277" s="3">
        <v>16415.53</v>
      </c>
      <c r="I277" s="3">
        <f t="shared" si="6"/>
        <v>-246306.2900000001</v>
      </c>
    </row>
    <row r="278" spans="1:18" x14ac:dyDescent="0.25">
      <c r="A278" t="s">
        <v>158</v>
      </c>
      <c r="B278">
        <v>421</v>
      </c>
      <c r="C278">
        <v>12851</v>
      </c>
      <c r="D278" s="81">
        <v>43447</v>
      </c>
      <c r="E278" s="49" t="s">
        <v>549</v>
      </c>
      <c r="F278" t="s">
        <v>550</v>
      </c>
      <c r="H278" s="3">
        <v>18500</v>
      </c>
      <c r="I278" s="3">
        <f t="shared" si="6"/>
        <v>-264806.2900000001</v>
      </c>
    </row>
    <row r="279" spans="1:18" x14ac:dyDescent="0.25">
      <c r="A279" t="s">
        <v>158</v>
      </c>
      <c r="B279">
        <v>421</v>
      </c>
      <c r="C279">
        <v>12852</v>
      </c>
      <c r="D279" s="81">
        <v>43447</v>
      </c>
      <c r="E279" s="49" t="s">
        <v>551</v>
      </c>
      <c r="F279" t="s">
        <v>430</v>
      </c>
      <c r="H279" s="3">
        <v>23500</v>
      </c>
      <c r="I279" s="3">
        <f t="shared" si="6"/>
        <v>-288306.2900000001</v>
      </c>
    </row>
    <row r="280" spans="1:18" x14ac:dyDescent="0.25">
      <c r="D280" s="81">
        <v>43447</v>
      </c>
      <c r="E280" s="49" t="s">
        <v>41</v>
      </c>
      <c r="F280" t="s">
        <v>41</v>
      </c>
      <c r="G280" s="108">
        <v>42000</v>
      </c>
      <c r="I280" s="3">
        <f t="shared" si="6"/>
        <v>-246306.2900000001</v>
      </c>
    </row>
    <row r="281" spans="1:18" x14ac:dyDescent="0.25">
      <c r="C281">
        <v>12853</v>
      </c>
      <c r="D281" s="81">
        <v>43448</v>
      </c>
      <c r="E281" s="49" t="s">
        <v>43</v>
      </c>
      <c r="F281" t="s">
        <v>43</v>
      </c>
      <c r="I281" s="3">
        <f t="shared" si="6"/>
        <v>-246306.2900000001</v>
      </c>
    </row>
    <row r="282" spans="1:18" x14ac:dyDescent="0.25">
      <c r="A282" t="s">
        <v>158</v>
      </c>
      <c r="B282">
        <v>426</v>
      </c>
      <c r="C282">
        <v>12854</v>
      </c>
      <c r="D282" s="81">
        <v>43448</v>
      </c>
      <c r="E282" s="49" t="s">
        <v>552</v>
      </c>
      <c r="F282" t="s">
        <v>553</v>
      </c>
      <c r="H282" s="3">
        <v>500</v>
      </c>
      <c r="I282" s="3">
        <f t="shared" si="6"/>
        <v>-246806.2900000001</v>
      </c>
    </row>
    <row r="283" spans="1:18" x14ac:dyDescent="0.25">
      <c r="A283" t="s">
        <v>158</v>
      </c>
      <c r="B283">
        <v>421</v>
      </c>
      <c r="C283">
        <v>12855</v>
      </c>
      <c r="D283" s="81">
        <v>43448</v>
      </c>
      <c r="E283" s="49" t="s">
        <v>412</v>
      </c>
      <c r="F283" t="s">
        <v>234</v>
      </c>
      <c r="H283" s="3">
        <v>73328.55</v>
      </c>
      <c r="I283" s="3">
        <f t="shared" si="6"/>
        <v>-320134.84000000008</v>
      </c>
    </row>
    <row r="284" spans="1:18" x14ac:dyDescent="0.25">
      <c r="D284" s="81">
        <v>43448</v>
      </c>
      <c r="E284" s="49" t="s">
        <v>41</v>
      </c>
      <c r="F284" t="s">
        <v>41</v>
      </c>
      <c r="G284" s="108">
        <v>1000000</v>
      </c>
      <c r="I284" s="3">
        <f t="shared" si="6"/>
        <v>679865.15999999992</v>
      </c>
    </row>
    <row r="285" spans="1:18" x14ac:dyDescent="0.25">
      <c r="A285" t="s">
        <v>158</v>
      </c>
      <c r="B285">
        <v>299</v>
      </c>
      <c r="C285">
        <v>12856</v>
      </c>
      <c r="D285" s="81">
        <v>43451</v>
      </c>
      <c r="E285" s="49" t="s">
        <v>323</v>
      </c>
      <c r="F285" t="s">
        <v>49</v>
      </c>
      <c r="H285" s="3">
        <v>12000</v>
      </c>
      <c r="I285" s="3">
        <f t="shared" si="6"/>
        <v>667865.15999999992</v>
      </c>
    </row>
    <row r="286" spans="1:18" x14ac:dyDescent="0.25">
      <c r="A286" t="s">
        <v>158</v>
      </c>
      <c r="B286">
        <v>426</v>
      </c>
      <c r="C286">
        <v>12857</v>
      </c>
      <c r="D286" s="81">
        <v>43451</v>
      </c>
      <c r="E286" s="49" t="s">
        <v>554</v>
      </c>
      <c r="F286" t="s">
        <v>555</v>
      </c>
      <c r="H286" s="3">
        <v>4500</v>
      </c>
      <c r="I286" s="3">
        <f t="shared" si="6"/>
        <v>663365.15999999992</v>
      </c>
    </row>
    <row r="287" spans="1:18" x14ac:dyDescent="0.25">
      <c r="A287" t="s">
        <v>158</v>
      </c>
      <c r="B287">
        <v>426</v>
      </c>
      <c r="C287">
        <v>12858</v>
      </c>
      <c r="D287" s="81">
        <v>43453</v>
      </c>
      <c r="E287" s="49" t="s">
        <v>556</v>
      </c>
      <c r="F287" t="s">
        <v>401</v>
      </c>
      <c r="H287" s="3">
        <v>12000</v>
      </c>
      <c r="I287" s="3">
        <f t="shared" si="6"/>
        <v>651365.15999999992</v>
      </c>
    </row>
    <row r="288" spans="1:18" x14ac:dyDescent="0.25">
      <c r="B288">
        <v>426</v>
      </c>
      <c r="C288">
        <v>12859</v>
      </c>
      <c r="D288" s="81">
        <v>43453</v>
      </c>
      <c r="E288" s="49" t="s">
        <v>598</v>
      </c>
      <c r="F288" t="s">
        <v>599</v>
      </c>
      <c r="H288" s="3">
        <v>7500</v>
      </c>
      <c r="I288" s="3">
        <f t="shared" ref="I288:I350" si="7">+I287-H288+G288</f>
        <v>643865.15999999992</v>
      </c>
    </row>
    <row r="289" spans="1:9" x14ac:dyDescent="0.25">
      <c r="A289" t="s">
        <v>158</v>
      </c>
      <c r="B289">
        <v>426</v>
      </c>
      <c r="C289">
        <v>12860</v>
      </c>
      <c r="D289" s="81">
        <v>43453</v>
      </c>
      <c r="E289" s="49" t="s">
        <v>557</v>
      </c>
      <c r="F289" t="s">
        <v>558</v>
      </c>
      <c r="H289" s="3">
        <v>1500</v>
      </c>
      <c r="I289" s="3">
        <f t="shared" si="7"/>
        <v>642365.15999999992</v>
      </c>
    </row>
    <row r="290" spans="1:9" x14ac:dyDescent="0.25">
      <c r="A290" t="s">
        <v>158</v>
      </c>
      <c r="B290">
        <v>421</v>
      </c>
      <c r="C290">
        <v>12861</v>
      </c>
      <c r="D290" s="81">
        <v>43453</v>
      </c>
      <c r="E290" s="49" t="s">
        <v>330</v>
      </c>
      <c r="F290" t="s">
        <v>559</v>
      </c>
      <c r="H290" s="3">
        <v>3000</v>
      </c>
      <c r="I290" s="3">
        <f t="shared" si="7"/>
        <v>639365.15999999992</v>
      </c>
    </row>
    <row r="291" spans="1:9" x14ac:dyDescent="0.25">
      <c r="A291" t="s">
        <v>158</v>
      </c>
      <c r="B291">
        <v>342</v>
      </c>
      <c r="C291">
        <v>12862</v>
      </c>
      <c r="D291" s="81">
        <v>43453</v>
      </c>
      <c r="E291" s="49" t="s">
        <v>560</v>
      </c>
      <c r="F291" t="s">
        <v>153</v>
      </c>
      <c r="H291" s="3">
        <v>279020</v>
      </c>
      <c r="I291" s="3">
        <f t="shared" si="7"/>
        <v>360345.15999999992</v>
      </c>
    </row>
    <row r="292" spans="1:9" x14ac:dyDescent="0.25">
      <c r="A292" t="s">
        <v>158</v>
      </c>
      <c r="B292">
        <v>426</v>
      </c>
      <c r="C292">
        <v>12863</v>
      </c>
      <c r="D292" s="81">
        <v>43453</v>
      </c>
      <c r="E292" s="49" t="s">
        <v>561</v>
      </c>
      <c r="F292" t="s">
        <v>522</v>
      </c>
      <c r="H292" s="3">
        <v>35000</v>
      </c>
      <c r="I292" s="3">
        <f t="shared" si="7"/>
        <v>325345.15999999992</v>
      </c>
    </row>
    <row r="293" spans="1:9" x14ac:dyDescent="0.25">
      <c r="A293" t="s">
        <v>158</v>
      </c>
      <c r="B293">
        <v>426</v>
      </c>
      <c r="C293">
        <v>12864</v>
      </c>
      <c r="D293" s="81">
        <v>43453</v>
      </c>
      <c r="E293" s="49" t="s">
        <v>562</v>
      </c>
      <c r="F293" t="s">
        <v>288</v>
      </c>
      <c r="H293" s="3">
        <v>12000</v>
      </c>
      <c r="I293" s="3">
        <f t="shared" si="7"/>
        <v>313345.15999999992</v>
      </c>
    </row>
    <row r="294" spans="1:9" x14ac:dyDescent="0.25">
      <c r="A294" t="s">
        <v>158</v>
      </c>
      <c r="B294">
        <v>426</v>
      </c>
      <c r="C294">
        <v>12865</v>
      </c>
      <c r="D294" s="81">
        <v>43454</v>
      </c>
      <c r="E294" s="49" t="s">
        <v>563</v>
      </c>
      <c r="F294" t="s">
        <v>434</v>
      </c>
      <c r="H294" s="3">
        <v>30000</v>
      </c>
      <c r="I294" s="3">
        <f t="shared" si="7"/>
        <v>283345.15999999992</v>
      </c>
    </row>
    <row r="295" spans="1:9" x14ac:dyDescent="0.25">
      <c r="C295">
        <v>12866</v>
      </c>
      <c r="D295" s="81">
        <v>43454</v>
      </c>
      <c r="E295" s="49" t="s">
        <v>43</v>
      </c>
      <c r="F295" t="s">
        <v>43</v>
      </c>
      <c r="I295" s="3">
        <f t="shared" si="7"/>
        <v>283345.15999999992</v>
      </c>
    </row>
    <row r="296" spans="1:9" x14ac:dyDescent="0.25">
      <c r="A296" t="s">
        <v>158</v>
      </c>
      <c r="B296">
        <v>426</v>
      </c>
      <c r="C296">
        <v>12867</v>
      </c>
      <c r="D296" s="81">
        <v>43454</v>
      </c>
      <c r="E296" s="49" t="s">
        <v>563</v>
      </c>
      <c r="F296" t="s">
        <v>365</v>
      </c>
      <c r="H296" s="3">
        <v>30000</v>
      </c>
      <c r="I296" s="3">
        <f t="shared" si="7"/>
        <v>253345.15999999992</v>
      </c>
    </row>
    <row r="297" spans="1:9" x14ac:dyDescent="0.25">
      <c r="A297" t="s">
        <v>158</v>
      </c>
      <c r="B297">
        <v>421</v>
      </c>
      <c r="C297">
        <v>12868</v>
      </c>
      <c r="D297" s="81">
        <v>43454</v>
      </c>
      <c r="E297" s="49" t="s">
        <v>330</v>
      </c>
      <c r="F297" t="s">
        <v>564</v>
      </c>
      <c r="H297" s="3">
        <v>1500</v>
      </c>
      <c r="I297" s="3">
        <f t="shared" si="7"/>
        <v>251845.15999999992</v>
      </c>
    </row>
    <row r="298" spans="1:9" x14ac:dyDescent="0.25">
      <c r="A298" t="s">
        <v>158</v>
      </c>
      <c r="B298">
        <v>122</v>
      </c>
      <c r="C298">
        <v>12869</v>
      </c>
      <c r="D298" s="81">
        <v>43454</v>
      </c>
      <c r="E298" s="49" t="s">
        <v>142</v>
      </c>
      <c r="F298" t="s">
        <v>288</v>
      </c>
      <c r="H298" s="3">
        <v>20000</v>
      </c>
      <c r="I298" s="3">
        <f t="shared" si="7"/>
        <v>231845.15999999992</v>
      </c>
    </row>
    <row r="299" spans="1:9" x14ac:dyDescent="0.25">
      <c r="A299" t="s">
        <v>158</v>
      </c>
      <c r="B299">
        <v>122</v>
      </c>
      <c r="C299">
        <v>12870</v>
      </c>
      <c r="D299" s="81">
        <v>43454</v>
      </c>
      <c r="E299" s="49" t="s">
        <v>142</v>
      </c>
      <c r="F299" t="s">
        <v>57</v>
      </c>
      <c r="H299" s="3">
        <v>20000</v>
      </c>
      <c r="I299" s="3">
        <f t="shared" si="7"/>
        <v>211845.15999999992</v>
      </c>
    </row>
    <row r="300" spans="1:9" x14ac:dyDescent="0.25">
      <c r="A300" t="s">
        <v>158</v>
      </c>
      <c r="B300">
        <v>122</v>
      </c>
      <c r="C300">
        <v>12871</v>
      </c>
      <c r="D300" s="81">
        <v>43454</v>
      </c>
      <c r="E300" s="49" t="s">
        <v>142</v>
      </c>
      <c r="F300" t="s">
        <v>542</v>
      </c>
      <c r="H300" s="3">
        <v>10000</v>
      </c>
      <c r="I300" s="3">
        <f t="shared" si="7"/>
        <v>201845.15999999992</v>
      </c>
    </row>
    <row r="301" spans="1:9" x14ac:dyDescent="0.25">
      <c r="A301" t="s">
        <v>158</v>
      </c>
      <c r="B301">
        <v>122</v>
      </c>
      <c r="C301">
        <v>12872</v>
      </c>
      <c r="D301" s="81">
        <v>43454</v>
      </c>
      <c r="E301" s="49" t="s">
        <v>142</v>
      </c>
      <c r="F301" t="s">
        <v>399</v>
      </c>
      <c r="H301" s="3">
        <v>10000</v>
      </c>
      <c r="I301" s="3">
        <f t="shared" si="7"/>
        <v>191845.15999999992</v>
      </c>
    </row>
    <row r="302" spans="1:9" x14ac:dyDescent="0.25">
      <c r="A302" t="s">
        <v>158</v>
      </c>
      <c r="B302">
        <v>122</v>
      </c>
      <c r="C302">
        <v>12873</v>
      </c>
      <c r="D302" s="81">
        <v>43454</v>
      </c>
      <c r="E302" s="49" t="s">
        <v>142</v>
      </c>
      <c r="F302" t="s">
        <v>398</v>
      </c>
      <c r="H302" s="3">
        <v>10000</v>
      </c>
      <c r="I302" s="3">
        <f t="shared" si="7"/>
        <v>181845.15999999992</v>
      </c>
    </row>
    <row r="303" spans="1:9" x14ac:dyDescent="0.25">
      <c r="A303" t="s">
        <v>158</v>
      </c>
      <c r="B303">
        <v>122</v>
      </c>
      <c r="C303">
        <v>12874</v>
      </c>
      <c r="D303" s="81">
        <v>43454</v>
      </c>
      <c r="E303" s="49" t="s">
        <v>142</v>
      </c>
      <c r="F303" t="s">
        <v>419</v>
      </c>
      <c r="H303" s="3">
        <v>15000</v>
      </c>
      <c r="I303" s="3">
        <f t="shared" si="7"/>
        <v>166845.15999999992</v>
      </c>
    </row>
    <row r="304" spans="1:9" x14ac:dyDescent="0.25">
      <c r="A304" t="s">
        <v>158</v>
      </c>
      <c r="B304">
        <v>122</v>
      </c>
      <c r="C304">
        <v>12875</v>
      </c>
      <c r="D304" s="81">
        <v>43454</v>
      </c>
      <c r="E304" s="49" t="s">
        <v>142</v>
      </c>
      <c r="F304" t="s">
        <v>382</v>
      </c>
      <c r="H304" s="3">
        <v>10000</v>
      </c>
      <c r="I304" s="3">
        <f t="shared" si="7"/>
        <v>156845.15999999992</v>
      </c>
    </row>
    <row r="305" spans="1:9" x14ac:dyDescent="0.25">
      <c r="A305" t="s">
        <v>158</v>
      </c>
      <c r="B305">
        <v>122</v>
      </c>
      <c r="C305">
        <v>12876</v>
      </c>
      <c r="D305" s="81">
        <v>43454</v>
      </c>
      <c r="E305" s="49" t="s">
        <v>142</v>
      </c>
      <c r="F305" t="s">
        <v>294</v>
      </c>
      <c r="H305" s="3">
        <v>12000</v>
      </c>
      <c r="I305" s="3">
        <f t="shared" si="7"/>
        <v>144845.15999999992</v>
      </c>
    </row>
    <row r="306" spans="1:9" x14ac:dyDescent="0.25">
      <c r="A306" t="s">
        <v>158</v>
      </c>
      <c r="B306">
        <v>122</v>
      </c>
      <c r="C306">
        <v>12877</v>
      </c>
      <c r="D306" s="81">
        <v>43454</v>
      </c>
      <c r="E306" s="49" t="s">
        <v>142</v>
      </c>
      <c r="F306" t="s">
        <v>303</v>
      </c>
      <c r="H306" s="3">
        <v>7000</v>
      </c>
      <c r="I306" s="3">
        <f t="shared" si="7"/>
        <v>137845.15999999992</v>
      </c>
    </row>
    <row r="307" spans="1:9" x14ac:dyDescent="0.25">
      <c r="B307">
        <v>122</v>
      </c>
      <c r="C307">
        <v>12878</v>
      </c>
      <c r="D307" s="81">
        <v>43454</v>
      </c>
      <c r="E307" s="49" t="s">
        <v>43</v>
      </c>
      <c r="F307" t="s">
        <v>43</v>
      </c>
      <c r="I307" s="3">
        <f t="shared" si="7"/>
        <v>137845.15999999992</v>
      </c>
    </row>
    <row r="308" spans="1:9" x14ac:dyDescent="0.25">
      <c r="A308" t="s">
        <v>158</v>
      </c>
      <c r="B308">
        <v>122</v>
      </c>
      <c r="C308">
        <v>12879</v>
      </c>
      <c r="D308" s="81">
        <v>43454</v>
      </c>
      <c r="E308" s="49" t="s">
        <v>567</v>
      </c>
      <c r="F308" t="s">
        <v>347</v>
      </c>
      <c r="H308" s="3">
        <v>8000</v>
      </c>
      <c r="I308" s="3">
        <f t="shared" si="7"/>
        <v>129845.15999999992</v>
      </c>
    </row>
    <row r="309" spans="1:9" x14ac:dyDescent="0.25">
      <c r="A309" t="s">
        <v>158</v>
      </c>
      <c r="B309">
        <v>122</v>
      </c>
      <c r="C309">
        <v>12880</v>
      </c>
      <c r="D309" s="81">
        <v>43454</v>
      </c>
      <c r="E309" s="49" t="s">
        <v>142</v>
      </c>
      <c r="F309" t="s">
        <v>302</v>
      </c>
      <c r="H309" s="3">
        <v>7000</v>
      </c>
      <c r="I309" s="3">
        <f t="shared" si="7"/>
        <v>122845.15999999992</v>
      </c>
    </row>
    <row r="310" spans="1:9" x14ac:dyDescent="0.25">
      <c r="A310" t="s">
        <v>158</v>
      </c>
      <c r="B310">
        <v>122</v>
      </c>
      <c r="C310">
        <v>12881</v>
      </c>
      <c r="D310" s="81">
        <v>43454</v>
      </c>
      <c r="E310" s="49" t="s">
        <v>142</v>
      </c>
      <c r="F310" t="s">
        <v>320</v>
      </c>
      <c r="H310" s="3">
        <v>6000</v>
      </c>
      <c r="I310" s="3">
        <f t="shared" si="7"/>
        <v>116845.15999999992</v>
      </c>
    </row>
    <row r="311" spans="1:9" x14ac:dyDescent="0.25">
      <c r="A311" t="s">
        <v>158</v>
      </c>
      <c r="B311">
        <v>122</v>
      </c>
      <c r="C311">
        <v>12882</v>
      </c>
      <c r="D311" s="81">
        <v>43454</v>
      </c>
      <c r="E311" s="49" t="s">
        <v>142</v>
      </c>
      <c r="F311" t="s">
        <v>49</v>
      </c>
      <c r="H311" s="3">
        <v>6000</v>
      </c>
      <c r="I311" s="3">
        <f t="shared" si="7"/>
        <v>110845.15999999992</v>
      </c>
    </row>
    <row r="312" spans="1:9" x14ac:dyDescent="0.25">
      <c r="A312" t="s">
        <v>158</v>
      </c>
      <c r="B312">
        <v>122</v>
      </c>
      <c r="C312">
        <v>12883</v>
      </c>
      <c r="D312" s="81">
        <v>43454</v>
      </c>
      <c r="E312" s="49" t="s">
        <v>142</v>
      </c>
      <c r="F312" t="s">
        <v>50</v>
      </c>
      <c r="H312" s="3">
        <v>6000</v>
      </c>
      <c r="I312" s="3">
        <f t="shared" si="7"/>
        <v>104845.15999999992</v>
      </c>
    </row>
    <row r="313" spans="1:9" x14ac:dyDescent="0.25">
      <c r="A313" t="s">
        <v>158</v>
      </c>
      <c r="B313">
        <v>122</v>
      </c>
      <c r="C313">
        <v>12884</v>
      </c>
      <c r="D313" s="81">
        <v>43454</v>
      </c>
      <c r="E313" s="49" t="s">
        <v>142</v>
      </c>
      <c r="F313" t="s">
        <v>48</v>
      </c>
      <c r="H313" s="3">
        <v>6000</v>
      </c>
      <c r="I313" s="3">
        <f t="shared" si="7"/>
        <v>98845.159999999916</v>
      </c>
    </row>
    <row r="314" spans="1:9" x14ac:dyDescent="0.25">
      <c r="A314" t="s">
        <v>158</v>
      </c>
      <c r="B314">
        <v>122</v>
      </c>
      <c r="C314">
        <v>12885</v>
      </c>
      <c r="D314" s="81">
        <v>43454</v>
      </c>
      <c r="E314" s="49" t="s">
        <v>142</v>
      </c>
      <c r="F314" t="s">
        <v>304</v>
      </c>
      <c r="H314" s="3">
        <v>6000</v>
      </c>
      <c r="I314" s="3">
        <f t="shared" si="7"/>
        <v>92845.159999999916</v>
      </c>
    </row>
    <row r="315" spans="1:9" x14ac:dyDescent="0.25">
      <c r="A315" t="s">
        <v>158</v>
      </c>
      <c r="B315">
        <v>122</v>
      </c>
      <c r="C315">
        <v>12886</v>
      </c>
      <c r="D315" s="81">
        <v>43454</v>
      </c>
      <c r="E315" s="49" t="s">
        <v>142</v>
      </c>
      <c r="F315" t="s">
        <v>195</v>
      </c>
      <c r="H315" s="3">
        <v>6000</v>
      </c>
      <c r="I315" s="3">
        <f t="shared" si="7"/>
        <v>86845.159999999916</v>
      </c>
    </row>
    <row r="316" spans="1:9" x14ac:dyDescent="0.25">
      <c r="A316" t="s">
        <v>158</v>
      </c>
      <c r="B316">
        <v>122</v>
      </c>
      <c r="C316">
        <v>12887</v>
      </c>
      <c r="D316" s="81">
        <v>43454</v>
      </c>
      <c r="E316" s="49" t="s">
        <v>142</v>
      </c>
      <c r="F316" t="s">
        <v>383</v>
      </c>
      <c r="H316" s="3">
        <v>3000</v>
      </c>
      <c r="I316" s="3">
        <f t="shared" si="7"/>
        <v>83845.159999999916</v>
      </c>
    </row>
    <row r="317" spans="1:9" x14ac:dyDescent="0.25">
      <c r="B317">
        <v>122</v>
      </c>
      <c r="C317">
        <v>12888</v>
      </c>
      <c r="D317" s="81">
        <v>43454</v>
      </c>
      <c r="E317" s="49" t="s">
        <v>43</v>
      </c>
      <c r="F317" t="s">
        <v>43</v>
      </c>
      <c r="I317" s="3">
        <f t="shared" si="7"/>
        <v>83845.159999999916</v>
      </c>
    </row>
    <row r="318" spans="1:9" x14ac:dyDescent="0.25">
      <c r="A318" t="s">
        <v>158</v>
      </c>
      <c r="B318">
        <v>122</v>
      </c>
      <c r="C318">
        <v>12889</v>
      </c>
      <c r="D318" s="81">
        <v>43454</v>
      </c>
      <c r="E318" s="49" t="s">
        <v>142</v>
      </c>
      <c r="F318" t="s">
        <v>462</v>
      </c>
      <c r="H318" s="3">
        <v>7000</v>
      </c>
      <c r="I318" s="3">
        <f t="shared" si="7"/>
        <v>76845.159999999916</v>
      </c>
    </row>
    <row r="319" spans="1:9" x14ac:dyDescent="0.25">
      <c r="A319" t="s">
        <v>158</v>
      </c>
      <c r="B319">
        <v>122</v>
      </c>
      <c r="C319">
        <v>12890</v>
      </c>
      <c r="D319" s="81">
        <v>43454</v>
      </c>
      <c r="E319" s="49" t="s">
        <v>142</v>
      </c>
      <c r="F319" t="s">
        <v>361</v>
      </c>
      <c r="H319" s="3">
        <v>5000</v>
      </c>
      <c r="I319" s="3">
        <f t="shared" si="7"/>
        <v>71845.159999999916</v>
      </c>
    </row>
    <row r="320" spans="1:9" x14ac:dyDescent="0.25">
      <c r="D320" s="81">
        <v>43454</v>
      </c>
      <c r="E320" s="49" t="s">
        <v>41</v>
      </c>
      <c r="F320" t="s">
        <v>41</v>
      </c>
      <c r="G320" s="108">
        <v>1092087.5</v>
      </c>
      <c r="I320" s="3">
        <f t="shared" si="7"/>
        <v>1163932.6599999999</v>
      </c>
    </row>
    <row r="321" spans="1:9" x14ac:dyDescent="0.25">
      <c r="B321">
        <v>426</v>
      </c>
      <c r="C321">
        <v>12891</v>
      </c>
      <c r="D321" s="81">
        <v>43455</v>
      </c>
      <c r="E321" s="49" t="s">
        <v>526</v>
      </c>
      <c r="F321" t="s">
        <v>360</v>
      </c>
      <c r="H321" s="3">
        <v>55000</v>
      </c>
      <c r="I321" s="3">
        <f t="shared" si="7"/>
        <v>1108932.6599999999</v>
      </c>
    </row>
    <row r="322" spans="1:9" x14ac:dyDescent="0.25">
      <c r="A322" t="s">
        <v>158</v>
      </c>
      <c r="B322">
        <v>421</v>
      </c>
      <c r="C322">
        <v>12892</v>
      </c>
      <c r="D322" s="81">
        <v>43455</v>
      </c>
      <c r="E322" s="49" t="s">
        <v>565</v>
      </c>
      <c r="F322" t="s">
        <v>361</v>
      </c>
      <c r="H322" s="3">
        <v>41000</v>
      </c>
      <c r="I322" s="3">
        <f t="shared" si="7"/>
        <v>1067932.6599999999</v>
      </c>
    </row>
    <row r="323" spans="1:9" x14ac:dyDescent="0.25">
      <c r="A323" t="s">
        <v>158</v>
      </c>
      <c r="B323">
        <v>426</v>
      </c>
      <c r="C323">
        <v>12893</v>
      </c>
      <c r="D323" s="81">
        <v>43455</v>
      </c>
      <c r="E323" s="49" t="s">
        <v>566</v>
      </c>
      <c r="F323" t="s">
        <v>471</v>
      </c>
      <c r="H323" s="3">
        <v>25000</v>
      </c>
      <c r="I323" s="3">
        <f t="shared" si="7"/>
        <v>1042932.6599999999</v>
      </c>
    </row>
    <row r="324" spans="1:9" x14ac:dyDescent="0.25">
      <c r="A324" t="s">
        <v>158</v>
      </c>
      <c r="B324">
        <v>122</v>
      </c>
      <c r="C324">
        <v>12894</v>
      </c>
      <c r="D324" s="81">
        <v>43455</v>
      </c>
      <c r="E324" s="49" t="s">
        <v>142</v>
      </c>
      <c r="F324" t="s">
        <v>470</v>
      </c>
      <c r="H324" s="3">
        <v>2000</v>
      </c>
      <c r="I324" s="3">
        <f t="shared" si="7"/>
        <v>1040932.6599999999</v>
      </c>
    </row>
    <row r="325" spans="1:9" x14ac:dyDescent="0.25">
      <c r="A325" t="s">
        <v>158</v>
      </c>
      <c r="B325">
        <v>122</v>
      </c>
      <c r="C325">
        <v>12895</v>
      </c>
      <c r="D325" s="81">
        <v>43455</v>
      </c>
      <c r="E325" s="49" t="s">
        <v>142</v>
      </c>
      <c r="F325" t="s">
        <v>430</v>
      </c>
      <c r="H325" s="3">
        <v>5000</v>
      </c>
      <c r="I325" s="3">
        <f t="shared" si="7"/>
        <v>1035932.6599999999</v>
      </c>
    </row>
    <row r="326" spans="1:9" x14ac:dyDescent="0.25">
      <c r="A326" t="s">
        <v>158</v>
      </c>
      <c r="B326">
        <v>122</v>
      </c>
      <c r="C326">
        <v>12896</v>
      </c>
      <c r="D326" s="81">
        <v>43455</v>
      </c>
      <c r="E326" s="49" t="s">
        <v>142</v>
      </c>
      <c r="F326" t="s">
        <v>410</v>
      </c>
      <c r="H326" s="3">
        <v>10000</v>
      </c>
      <c r="I326" s="3">
        <f t="shared" si="7"/>
        <v>1025932.6599999999</v>
      </c>
    </row>
    <row r="327" spans="1:9" x14ac:dyDescent="0.25">
      <c r="A327" t="s">
        <v>158</v>
      </c>
      <c r="B327">
        <v>421</v>
      </c>
      <c r="C327">
        <v>12897</v>
      </c>
      <c r="D327" s="81">
        <v>43455</v>
      </c>
      <c r="E327" s="49" t="s">
        <v>568</v>
      </c>
      <c r="F327" t="s">
        <v>409</v>
      </c>
      <c r="H327" s="3">
        <v>10000</v>
      </c>
      <c r="I327" s="3">
        <f t="shared" si="7"/>
        <v>1015932.6599999999</v>
      </c>
    </row>
    <row r="328" spans="1:9" x14ac:dyDescent="0.25">
      <c r="A328" t="s">
        <v>158</v>
      </c>
      <c r="C328">
        <v>12898</v>
      </c>
      <c r="H328" s="3">
        <v>10000</v>
      </c>
      <c r="I328" s="3">
        <f t="shared" si="7"/>
        <v>1005932.6599999999</v>
      </c>
    </row>
    <row r="329" spans="1:9" x14ac:dyDescent="0.25">
      <c r="C329">
        <v>12899</v>
      </c>
      <c r="D329" s="81">
        <v>43458</v>
      </c>
      <c r="E329" s="49" t="s">
        <v>43</v>
      </c>
      <c r="F329" t="s">
        <v>43</v>
      </c>
      <c r="I329" s="3">
        <f t="shared" si="7"/>
        <v>1005932.6599999999</v>
      </c>
    </row>
    <row r="330" spans="1:9" x14ac:dyDescent="0.25">
      <c r="A330" t="s">
        <v>158</v>
      </c>
      <c r="B330">
        <v>122</v>
      </c>
      <c r="C330">
        <v>12900</v>
      </c>
      <c r="D330" s="81">
        <v>43458</v>
      </c>
      <c r="E330" s="49" t="s">
        <v>142</v>
      </c>
      <c r="F330" t="s">
        <v>569</v>
      </c>
      <c r="H330" s="3">
        <v>3000</v>
      </c>
      <c r="I330" s="3">
        <f t="shared" si="7"/>
        <v>1002932.6599999999</v>
      </c>
    </row>
    <row r="331" spans="1:9" x14ac:dyDescent="0.25">
      <c r="B331">
        <v>426</v>
      </c>
      <c r="C331">
        <v>12901</v>
      </c>
      <c r="D331" s="81">
        <v>43458</v>
      </c>
      <c r="E331" s="49" t="s">
        <v>570</v>
      </c>
      <c r="F331" t="s">
        <v>571</v>
      </c>
      <c r="H331" s="3">
        <v>5000</v>
      </c>
      <c r="I331" s="3">
        <f t="shared" si="7"/>
        <v>997932.65999999992</v>
      </c>
    </row>
    <row r="332" spans="1:9" x14ac:dyDescent="0.25">
      <c r="A332" t="s">
        <v>158</v>
      </c>
      <c r="B332">
        <v>428</v>
      </c>
      <c r="C332">
        <v>12902</v>
      </c>
      <c r="D332" s="81">
        <v>43458</v>
      </c>
      <c r="E332" s="49" t="s">
        <v>572</v>
      </c>
      <c r="F332" t="s">
        <v>370</v>
      </c>
      <c r="H332" s="3">
        <v>6000</v>
      </c>
      <c r="I332" s="3">
        <f t="shared" si="7"/>
        <v>991932.65999999992</v>
      </c>
    </row>
    <row r="333" spans="1:9" x14ac:dyDescent="0.25">
      <c r="A333" t="s">
        <v>158</v>
      </c>
      <c r="B333">
        <v>426</v>
      </c>
      <c r="C333">
        <v>12903</v>
      </c>
      <c r="D333" s="81">
        <v>43458</v>
      </c>
      <c r="E333" s="49" t="s">
        <v>573</v>
      </c>
      <c r="F333" t="s">
        <v>443</v>
      </c>
      <c r="H333" s="3">
        <v>16000</v>
      </c>
      <c r="I333" s="3">
        <f t="shared" si="7"/>
        <v>975932.65999999992</v>
      </c>
    </row>
    <row r="334" spans="1:9" x14ac:dyDescent="0.25">
      <c r="A334" t="s">
        <v>158</v>
      </c>
      <c r="B334">
        <v>421</v>
      </c>
      <c r="C334">
        <v>12904</v>
      </c>
      <c r="D334" s="81">
        <v>43460</v>
      </c>
      <c r="E334" s="49" t="s">
        <v>330</v>
      </c>
      <c r="F334" t="s">
        <v>574</v>
      </c>
      <c r="H334" s="3">
        <v>6155</v>
      </c>
      <c r="I334" s="3">
        <f t="shared" si="7"/>
        <v>969777.65999999992</v>
      </c>
    </row>
    <row r="335" spans="1:9" x14ac:dyDescent="0.25">
      <c r="A335" t="s">
        <v>158</v>
      </c>
      <c r="B335">
        <v>427</v>
      </c>
      <c r="C335">
        <v>12905</v>
      </c>
      <c r="D335" s="81">
        <v>43460</v>
      </c>
      <c r="E335" s="49" t="s">
        <v>575</v>
      </c>
      <c r="F335" t="s">
        <v>438</v>
      </c>
      <c r="H335" s="3">
        <v>8000</v>
      </c>
      <c r="I335" s="3">
        <f t="shared" si="7"/>
        <v>961777.65999999992</v>
      </c>
    </row>
    <row r="336" spans="1:9" x14ac:dyDescent="0.25">
      <c r="C336">
        <v>12906</v>
      </c>
      <c r="D336" s="81">
        <v>43460</v>
      </c>
      <c r="E336" s="49" t="s">
        <v>43</v>
      </c>
      <c r="F336" t="s">
        <v>43</v>
      </c>
      <c r="I336" s="3">
        <f t="shared" si="7"/>
        <v>961777.65999999992</v>
      </c>
    </row>
    <row r="337" spans="1:9" x14ac:dyDescent="0.25">
      <c r="A337" t="s">
        <v>158</v>
      </c>
      <c r="B337">
        <v>122</v>
      </c>
      <c r="C337">
        <v>12907</v>
      </c>
      <c r="D337" s="81">
        <v>43460</v>
      </c>
      <c r="E337" s="49" t="s">
        <v>452</v>
      </c>
      <c r="F337" t="s">
        <v>555</v>
      </c>
      <c r="H337" s="3">
        <v>7000</v>
      </c>
      <c r="I337" s="3">
        <f t="shared" si="7"/>
        <v>954777.65999999992</v>
      </c>
    </row>
    <row r="338" spans="1:9" x14ac:dyDescent="0.25">
      <c r="A338" t="s">
        <v>158</v>
      </c>
      <c r="B338">
        <v>122</v>
      </c>
      <c r="C338">
        <v>12908</v>
      </c>
      <c r="D338" s="81">
        <v>43460</v>
      </c>
      <c r="E338" s="49" t="s">
        <v>576</v>
      </c>
      <c r="F338" t="s">
        <v>577</v>
      </c>
      <c r="H338" s="3">
        <v>10000</v>
      </c>
      <c r="I338" s="3">
        <f t="shared" si="7"/>
        <v>944777.65999999992</v>
      </c>
    </row>
    <row r="339" spans="1:9" x14ac:dyDescent="0.25">
      <c r="B339">
        <v>122</v>
      </c>
      <c r="C339">
        <v>12909</v>
      </c>
      <c r="D339" s="81">
        <v>43460</v>
      </c>
      <c r="E339" s="49" t="s">
        <v>578</v>
      </c>
      <c r="F339" t="s">
        <v>485</v>
      </c>
      <c r="H339" s="3">
        <v>18000</v>
      </c>
      <c r="I339" s="3">
        <f t="shared" si="7"/>
        <v>926777.65999999992</v>
      </c>
    </row>
    <row r="340" spans="1:9" x14ac:dyDescent="0.25">
      <c r="A340" t="s">
        <v>158</v>
      </c>
      <c r="B340">
        <v>421</v>
      </c>
      <c r="C340">
        <v>12910</v>
      </c>
      <c r="D340" s="81">
        <v>43460</v>
      </c>
      <c r="E340" s="49" t="s">
        <v>579</v>
      </c>
      <c r="F340" t="s">
        <v>230</v>
      </c>
      <c r="H340" s="3">
        <v>140171</v>
      </c>
      <c r="I340" s="3">
        <f t="shared" si="7"/>
        <v>786606.65999999992</v>
      </c>
    </row>
    <row r="341" spans="1:9" x14ac:dyDescent="0.25">
      <c r="C341">
        <v>12911</v>
      </c>
      <c r="D341" s="81">
        <v>43460</v>
      </c>
      <c r="E341" s="49" t="s">
        <v>43</v>
      </c>
      <c r="F341" t="s">
        <v>43</v>
      </c>
      <c r="I341" s="3">
        <f t="shared" si="7"/>
        <v>786606.65999999992</v>
      </c>
    </row>
    <row r="342" spans="1:9" x14ac:dyDescent="0.25">
      <c r="A342" t="s">
        <v>158</v>
      </c>
      <c r="B342">
        <v>421</v>
      </c>
      <c r="C342">
        <v>12912</v>
      </c>
      <c r="D342" s="81">
        <v>43460</v>
      </c>
      <c r="E342" s="49" t="s">
        <v>455</v>
      </c>
      <c r="F342" t="s">
        <v>372</v>
      </c>
      <c r="H342" s="3">
        <v>39679.230000000003</v>
      </c>
      <c r="I342" s="3">
        <f t="shared" si="7"/>
        <v>746927.42999999993</v>
      </c>
    </row>
    <row r="343" spans="1:9" x14ac:dyDescent="0.25">
      <c r="A343" t="s">
        <v>158</v>
      </c>
      <c r="B343">
        <v>344</v>
      </c>
      <c r="C343">
        <v>12913</v>
      </c>
      <c r="D343" s="81">
        <v>43461</v>
      </c>
      <c r="E343" s="49" t="s">
        <v>420</v>
      </c>
      <c r="F343" t="s">
        <v>580</v>
      </c>
      <c r="H343" s="3">
        <v>16000</v>
      </c>
      <c r="I343" s="3">
        <f t="shared" si="7"/>
        <v>730927.42999999993</v>
      </c>
    </row>
    <row r="344" spans="1:9" x14ac:dyDescent="0.25">
      <c r="A344" t="s">
        <v>158</v>
      </c>
      <c r="B344">
        <v>399</v>
      </c>
      <c r="C344">
        <v>12914</v>
      </c>
      <c r="D344" s="81">
        <v>43461</v>
      </c>
      <c r="E344" s="49" t="s">
        <v>354</v>
      </c>
      <c r="F344" t="s">
        <v>49</v>
      </c>
      <c r="H344" s="3">
        <v>10000</v>
      </c>
      <c r="I344" s="3">
        <f t="shared" si="7"/>
        <v>720927.42999999993</v>
      </c>
    </row>
    <row r="345" spans="1:9" x14ac:dyDescent="0.25">
      <c r="B345">
        <v>421</v>
      </c>
      <c r="C345">
        <v>12915</v>
      </c>
      <c r="D345" s="81">
        <v>43461</v>
      </c>
      <c r="E345" s="49" t="s">
        <v>581</v>
      </c>
      <c r="F345" t="s">
        <v>362</v>
      </c>
      <c r="H345" s="3">
        <v>66431.679999999993</v>
      </c>
      <c r="I345" s="3">
        <f t="shared" si="7"/>
        <v>654495.75</v>
      </c>
    </row>
    <row r="346" spans="1:9" x14ac:dyDescent="0.25">
      <c r="A346" t="s">
        <v>158</v>
      </c>
      <c r="B346">
        <v>421</v>
      </c>
      <c r="C346">
        <v>12916</v>
      </c>
      <c r="D346" s="81">
        <v>43158</v>
      </c>
      <c r="E346" s="49" t="s">
        <v>582</v>
      </c>
      <c r="F346" t="s">
        <v>413</v>
      </c>
      <c r="H346" s="3">
        <v>16885.8</v>
      </c>
      <c r="I346" s="3">
        <f t="shared" si="7"/>
        <v>637609.94999999995</v>
      </c>
    </row>
    <row r="347" spans="1:9" x14ac:dyDescent="0.25">
      <c r="A347" t="s">
        <v>158</v>
      </c>
      <c r="B347">
        <v>421</v>
      </c>
      <c r="C347">
        <v>12917</v>
      </c>
      <c r="D347" s="81">
        <v>43461</v>
      </c>
      <c r="E347" s="49" t="s">
        <v>583</v>
      </c>
      <c r="F347" t="s">
        <v>453</v>
      </c>
      <c r="H347" s="3">
        <v>23000</v>
      </c>
      <c r="I347" s="3">
        <f t="shared" si="7"/>
        <v>614609.94999999995</v>
      </c>
    </row>
    <row r="348" spans="1:9" x14ac:dyDescent="0.25">
      <c r="A348" t="s">
        <v>158</v>
      </c>
      <c r="B348">
        <v>421</v>
      </c>
      <c r="C348">
        <v>12918</v>
      </c>
      <c r="D348" s="81">
        <v>43461</v>
      </c>
      <c r="E348" s="49" t="s">
        <v>330</v>
      </c>
      <c r="F348" t="s">
        <v>584</v>
      </c>
      <c r="H348" s="3">
        <v>3000</v>
      </c>
      <c r="I348" s="3">
        <f t="shared" si="7"/>
        <v>611609.94999999995</v>
      </c>
    </row>
    <row r="349" spans="1:9" x14ac:dyDescent="0.25">
      <c r="A349" t="s">
        <v>158</v>
      </c>
      <c r="B349">
        <v>426</v>
      </c>
      <c r="C349">
        <v>12919</v>
      </c>
      <c r="D349" s="81">
        <v>43461</v>
      </c>
      <c r="E349" s="49" t="s">
        <v>585</v>
      </c>
      <c r="F349" t="s">
        <v>486</v>
      </c>
      <c r="H349" s="3">
        <v>13000</v>
      </c>
      <c r="I349" s="3">
        <f t="shared" si="7"/>
        <v>598609.94999999995</v>
      </c>
    </row>
    <row r="350" spans="1:9" x14ac:dyDescent="0.25">
      <c r="A350" t="s">
        <v>158</v>
      </c>
      <c r="B350">
        <v>421</v>
      </c>
      <c r="C350">
        <v>12920</v>
      </c>
      <c r="D350" s="81">
        <v>43461</v>
      </c>
      <c r="E350" s="49" t="s">
        <v>586</v>
      </c>
      <c r="F350" t="s">
        <v>340</v>
      </c>
      <c r="H350" s="3">
        <v>132900</v>
      </c>
      <c r="I350" s="3">
        <f t="shared" si="7"/>
        <v>465709.94999999995</v>
      </c>
    </row>
    <row r="351" spans="1:9" x14ac:dyDescent="0.25">
      <c r="A351" t="s">
        <v>158</v>
      </c>
      <c r="B351">
        <v>421</v>
      </c>
      <c r="C351">
        <v>12921</v>
      </c>
      <c r="D351" s="81">
        <v>43462</v>
      </c>
      <c r="E351" s="49" t="s">
        <v>587</v>
      </c>
      <c r="F351" t="s">
        <v>179</v>
      </c>
      <c r="H351" s="3">
        <v>148651.10999999999</v>
      </c>
      <c r="I351" s="3">
        <f t="shared" ref="I351:I370" si="8">+I350-H351+G351</f>
        <v>317058.83999999997</v>
      </c>
    </row>
    <row r="352" spans="1:9" x14ac:dyDescent="0.25">
      <c r="A352" t="s">
        <v>158</v>
      </c>
      <c r="B352">
        <v>421</v>
      </c>
      <c r="C352">
        <v>12922</v>
      </c>
      <c r="D352" s="81">
        <v>43462</v>
      </c>
      <c r="E352" s="49" t="s">
        <v>588</v>
      </c>
      <c r="F352" t="s">
        <v>319</v>
      </c>
      <c r="H352" s="3">
        <v>37637.800000000003</v>
      </c>
      <c r="I352" s="3">
        <f t="shared" si="8"/>
        <v>279421.03999999998</v>
      </c>
    </row>
    <row r="353" spans="1:10" x14ac:dyDescent="0.25">
      <c r="C353">
        <v>12923</v>
      </c>
      <c r="D353" s="81">
        <v>43462</v>
      </c>
      <c r="E353" s="49" t="s">
        <v>43</v>
      </c>
      <c r="F353" t="s">
        <v>43</v>
      </c>
      <c r="I353" s="3">
        <f t="shared" si="8"/>
        <v>279421.03999999998</v>
      </c>
    </row>
    <row r="354" spans="1:10" x14ac:dyDescent="0.25">
      <c r="A354" t="s">
        <v>158</v>
      </c>
      <c r="B354">
        <v>426</v>
      </c>
      <c r="C354">
        <v>12924</v>
      </c>
      <c r="D354" s="81">
        <v>43462</v>
      </c>
      <c r="E354" s="49" t="s">
        <v>589</v>
      </c>
      <c r="F354" t="s">
        <v>343</v>
      </c>
      <c r="H354" s="3">
        <v>50000</v>
      </c>
      <c r="I354" s="3">
        <f t="shared" si="8"/>
        <v>229421.03999999998</v>
      </c>
    </row>
    <row r="355" spans="1:10" x14ac:dyDescent="0.25">
      <c r="A355" t="s">
        <v>158</v>
      </c>
      <c r="B355">
        <v>427</v>
      </c>
      <c r="C355">
        <v>12925</v>
      </c>
      <c r="D355" s="81">
        <v>43462</v>
      </c>
      <c r="E355" s="49" t="s">
        <v>590</v>
      </c>
      <c r="F355" t="s">
        <v>591</v>
      </c>
      <c r="H355" s="3">
        <v>3000</v>
      </c>
      <c r="I355" s="3">
        <f t="shared" si="8"/>
        <v>226421.03999999998</v>
      </c>
    </row>
    <row r="356" spans="1:10" x14ac:dyDescent="0.25">
      <c r="A356" t="s">
        <v>158</v>
      </c>
      <c r="B356">
        <v>421</v>
      </c>
      <c r="C356">
        <v>12926</v>
      </c>
      <c r="D356" s="81">
        <v>43462</v>
      </c>
      <c r="E356" s="49" t="s">
        <v>592</v>
      </c>
      <c r="F356" t="s">
        <v>378</v>
      </c>
      <c r="H356" s="3">
        <v>14050</v>
      </c>
      <c r="I356" s="3">
        <f t="shared" si="8"/>
        <v>212371.03999999998</v>
      </c>
    </row>
    <row r="357" spans="1:10" x14ac:dyDescent="0.25">
      <c r="B357">
        <v>421</v>
      </c>
      <c r="C357">
        <v>12927</v>
      </c>
      <c r="D357" s="81">
        <v>43462</v>
      </c>
      <c r="E357" s="49" t="s">
        <v>593</v>
      </c>
      <c r="F357" t="s">
        <v>468</v>
      </c>
      <c r="H357" s="3">
        <v>19175</v>
      </c>
      <c r="I357" s="3">
        <f t="shared" si="8"/>
        <v>193196.03999999998</v>
      </c>
    </row>
    <row r="358" spans="1:10" x14ac:dyDescent="0.25">
      <c r="B358">
        <v>421</v>
      </c>
      <c r="C358">
        <v>12928</v>
      </c>
      <c r="D358" s="81">
        <v>43462</v>
      </c>
      <c r="E358" s="49" t="s">
        <v>594</v>
      </c>
      <c r="F358" t="s">
        <v>369</v>
      </c>
      <c r="H358" s="3">
        <v>32733</v>
      </c>
      <c r="I358" s="3">
        <f t="shared" si="8"/>
        <v>160463.03999999998</v>
      </c>
    </row>
    <row r="359" spans="1:10" x14ac:dyDescent="0.25">
      <c r="C359">
        <v>12929</v>
      </c>
      <c r="D359" s="81">
        <v>43462</v>
      </c>
      <c r="E359" s="49" t="s">
        <v>43</v>
      </c>
      <c r="F359" t="s">
        <v>43</v>
      </c>
      <c r="I359" s="3">
        <f t="shared" si="8"/>
        <v>160463.03999999998</v>
      </c>
    </row>
    <row r="360" spans="1:10" x14ac:dyDescent="0.25">
      <c r="A360" t="s">
        <v>158</v>
      </c>
      <c r="B360">
        <v>311</v>
      </c>
      <c r="C360">
        <v>12930</v>
      </c>
      <c r="D360" s="81">
        <v>43462</v>
      </c>
      <c r="E360" s="49" t="s">
        <v>600</v>
      </c>
      <c r="F360" t="s">
        <v>291</v>
      </c>
      <c r="H360" s="3">
        <v>17100</v>
      </c>
      <c r="I360" s="3">
        <f t="shared" si="8"/>
        <v>143363.03999999998</v>
      </c>
    </row>
    <row r="361" spans="1:10" x14ac:dyDescent="0.25">
      <c r="A361" t="s">
        <v>158</v>
      </c>
      <c r="B361">
        <v>311</v>
      </c>
      <c r="C361">
        <v>12931</v>
      </c>
      <c r="D361" s="81">
        <v>43462</v>
      </c>
      <c r="E361" s="49" t="s">
        <v>436</v>
      </c>
      <c r="F361" t="s">
        <v>145</v>
      </c>
      <c r="H361" s="3">
        <v>60883.12</v>
      </c>
      <c r="I361" s="3">
        <f t="shared" si="8"/>
        <v>82479.919999999984</v>
      </c>
    </row>
    <row r="362" spans="1:10" x14ac:dyDescent="0.25">
      <c r="B362">
        <v>421</v>
      </c>
      <c r="C362">
        <v>12932</v>
      </c>
      <c r="D362" s="81">
        <v>43462</v>
      </c>
      <c r="E362" s="49" t="s">
        <v>601</v>
      </c>
      <c r="F362" t="s">
        <v>406</v>
      </c>
      <c r="H362" s="3">
        <v>3000</v>
      </c>
      <c r="I362" s="3">
        <f t="shared" si="8"/>
        <v>79479.919999999984</v>
      </c>
    </row>
    <row r="363" spans="1:10" x14ac:dyDescent="0.25">
      <c r="A363" t="s">
        <v>158</v>
      </c>
      <c r="B363">
        <v>421</v>
      </c>
      <c r="C363">
        <v>12933</v>
      </c>
      <c r="D363" s="81">
        <v>43462</v>
      </c>
      <c r="E363" s="49" t="s">
        <v>330</v>
      </c>
      <c r="F363" t="s">
        <v>595</v>
      </c>
      <c r="H363" s="3">
        <v>17000</v>
      </c>
      <c r="I363" s="3">
        <f t="shared" si="8"/>
        <v>62479.919999999984</v>
      </c>
    </row>
    <row r="364" spans="1:10" x14ac:dyDescent="0.25">
      <c r="B364">
        <v>311</v>
      </c>
      <c r="C364">
        <v>12934</v>
      </c>
      <c r="D364" s="81">
        <v>43462</v>
      </c>
      <c r="E364" s="49" t="s">
        <v>341</v>
      </c>
      <c r="F364" t="s">
        <v>397</v>
      </c>
      <c r="H364" s="3">
        <v>17400</v>
      </c>
      <c r="I364" s="3">
        <f t="shared" si="8"/>
        <v>45079.919999999984</v>
      </c>
    </row>
    <row r="365" spans="1:10" x14ac:dyDescent="0.25">
      <c r="A365" t="s">
        <v>158</v>
      </c>
      <c r="B365">
        <v>299</v>
      </c>
      <c r="C365">
        <v>12935</v>
      </c>
      <c r="D365" s="81">
        <v>43462</v>
      </c>
      <c r="E365" s="49" t="s">
        <v>334</v>
      </c>
      <c r="F365" t="s">
        <v>336</v>
      </c>
      <c r="H365" s="3">
        <v>4104.38</v>
      </c>
      <c r="I365" s="3">
        <f t="shared" si="8"/>
        <v>40975.539999999986</v>
      </c>
      <c r="J365" s="3">
        <v>450</v>
      </c>
    </row>
    <row r="366" spans="1:10" x14ac:dyDescent="0.25">
      <c r="A366" t="s">
        <v>158</v>
      </c>
      <c r="B366">
        <v>421</v>
      </c>
      <c r="C366">
        <v>12936</v>
      </c>
      <c r="D366" s="81">
        <v>43462</v>
      </c>
      <c r="E366" s="49" t="s">
        <v>330</v>
      </c>
      <c r="F366" t="s">
        <v>596</v>
      </c>
      <c r="H366" s="3">
        <v>10000</v>
      </c>
      <c r="I366" s="3">
        <f t="shared" si="8"/>
        <v>30975.539999999986</v>
      </c>
    </row>
    <row r="367" spans="1:10" x14ac:dyDescent="0.25">
      <c r="B367">
        <v>421</v>
      </c>
      <c r="C367">
        <v>12937</v>
      </c>
      <c r="D367" s="81">
        <v>43462</v>
      </c>
      <c r="E367" s="49" t="s">
        <v>330</v>
      </c>
      <c r="F367" t="s">
        <v>597</v>
      </c>
      <c r="H367" s="3">
        <v>2500</v>
      </c>
      <c r="I367" s="3">
        <f t="shared" si="8"/>
        <v>28475.539999999986</v>
      </c>
    </row>
    <row r="368" spans="1:10" x14ac:dyDescent="0.25">
      <c r="B368">
        <v>421</v>
      </c>
      <c r="C368">
        <v>12938</v>
      </c>
      <c r="D368" s="81">
        <v>43465</v>
      </c>
      <c r="E368" s="49" t="s">
        <v>330</v>
      </c>
      <c r="F368" t="s">
        <v>602</v>
      </c>
      <c r="H368" s="3">
        <v>5000</v>
      </c>
      <c r="I368" s="3">
        <f t="shared" si="8"/>
        <v>23475.539999999986</v>
      </c>
    </row>
    <row r="369" spans="1:10" x14ac:dyDescent="0.25">
      <c r="F369" t="s">
        <v>356</v>
      </c>
      <c r="I369" s="3">
        <f t="shared" si="8"/>
        <v>23475.539999999986</v>
      </c>
    </row>
    <row r="370" spans="1:10" x14ac:dyDescent="0.25">
      <c r="I370" s="3">
        <f t="shared" si="8"/>
        <v>23475.539999999986</v>
      </c>
    </row>
    <row r="372" spans="1:10" x14ac:dyDescent="0.25">
      <c r="G372" s="108">
        <f>SUM(G222:G370)</f>
        <v>2134087.5</v>
      </c>
      <c r="H372" s="3">
        <f>SUM(H222:H370)</f>
        <v>2367688.4499999997</v>
      </c>
      <c r="J372" s="3">
        <f>SUM(J222:J370)</f>
        <v>1800</v>
      </c>
    </row>
    <row r="374" spans="1:10" x14ac:dyDescent="0.25">
      <c r="A374" t="s">
        <v>158</v>
      </c>
      <c r="B374">
        <v>421</v>
      </c>
      <c r="C374">
        <v>12939</v>
      </c>
      <c r="D374" s="81">
        <v>43467</v>
      </c>
      <c r="E374" s="49" t="s">
        <v>197</v>
      </c>
      <c r="F374" t="s">
        <v>387</v>
      </c>
      <c r="H374" s="3">
        <v>3200</v>
      </c>
      <c r="I374" s="3">
        <f>+I370+G374-H374</f>
        <v>20275.539999999986</v>
      </c>
    </row>
    <row r="375" spans="1:10" x14ac:dyDescent="0.25">
      <c r="A375" t="s">
        <v>158</v>
      </c>
      <c r="B375">
        <v>347</v>
      </c>
      <c r="C375">
        <v>12940</v>
      </c>
      <c r="D375" s="81">
        <v>43468</v>
      </c>
      <c r="E375" s="49" t="s">
        <v>605</v>
      </c>
      <c r="F375" t="s">
        <v>429</v>
      </c>
      <c r="H375" s="3">
        <v>3536</v>
      </c>
      <c r="I375" s="3">
        <f>+I374+G375-H375</f>
        <v>16739.539999999986</v>
      </c>
    </row>
    <row r="376" spans="1:10" x14ac:dyDescent="0.25">
      <c r="A376" t="s">
        <v>158</v>
      </c>
      <c r="B376">
        <v>426</v>
      </c>
      <c r="C376">
        <v>12941</v>
      </c>
      <c r="D376" s="81">
        <v>43468</v>
      </c>
      <c r="E376" s="49" t="s">
        <v>606</v>
      </c>
      <c r="F376" t="s">
        <v>574</v>
      </c>
      <c r="H376" s="3">
        <v>2000</v>
      </c>
      <c r="I376" s="3">
        <f t="shared" ref="I376:I398" si="9">+I375+G376-H376</f>
        <v>14739.539999999986</v>
      </c>
    </row>
    <row r="377" spans="1:10" x14ac:dyDescent="0.25">
      <c r="A377" t="s">
        <v>158</v>
      </c>
      <c r="B377">
        <v>421</v>
      </c>
      <c r="C377">
        <v>12942</v>
      </c>
      <c r="D377" s="81">
        <v>43468</v>
      </c>
      <c r="E377" s="49" t="s">
        <v>613</v>
      </c>
      <c r="F377" t="s">
        <v>463</v>
      </c>
      <c r="H377" s="3">
        <v>24510</v>
      </c>
      <c r="I377" s="3">
        <f t="shared" si="9"/>
        <v>-9770.4600000000137</v>
      </c>
    </row>
    <row r="378" spans="1:10" x14ac:dyDescent="0.25">
      <c r="A378" t="s">
        <v>158</v>
      </c>
      <c r="B378">
        <v>421</v>
      </c>
      <c r="C378">
        <v>12943</v>
      </c>
      <c r="D378" s="81">
        <v>43104</v>
      </c>
      <c r="E378" s="49" t="s">
        <v>301</v>
      </c>
      <c r="F378" t="s">
        <v>617</v>
      </c>
      <c r="H378" s="3">
        <v>2000</v>
      </c>
      <c r="I378" s="3">
        <f t="shared" si="9"/>
        <v>-11770.460000000014</v>
      </c>
    </row>
    <row r="379" spans="1:10" x14ac:dyDescent="0.25">
      <c r="A379" t="s">
        <v>158</v>
      </c>
      <c r="B379">
        <v>421</v>
      </c>
      <c r="C379">
        <v>12944</v>
      </c>
      <c r="D379" s="81">
        <v>43469</v>
      </c>
      <c r="E379" s="49" t="s">
        <v>614</v>
      </c>
      <c r="F379" t="s">
        <v>49</v>
      </c>
      <c r="H379" s="3">
        <v>2325</v>
      </c>
      <c r="I379" s="3">
        <f t="shared" si="9"/>
        <v>-14095.460000000014</v>
      </c>
    </row>
    <row r="380" spans="1:10" x14ac:dyDescent="0.25">
      <c r="A380" t="s">
        <v>158</v>
      </c>
      <c r="B380">
        <v>421</v>
      </c>
      <c r="C380">
        <v>12945</v>
      </c>
      <c r="D380" s="81">
        <v>43469</v>
      </c>
      <c r="E380" s="49" t="s">
        <v>615</v>
      </c>
      <c r="F380" t="s">
        <v>509</v>
      </c>
      <c r="H380" s="3">
        <v>13000</v>
      </c>
      <c r="I380" s="3">
        <f t="shared" si="9"/>
        <v>-27095.460000000014</v>
      </c>
    </row>
    <row r="381" spans="1:10" x14ac:dyDescent="0.25">
      <c r="C381">
        <v>12946</v>
      </c>
      <c r="D381" s="81">
        <v>43469</v>
      </c>
      <c r="E381" s="49" t="s">
        <v>43</v>
      </c>
      <c r="F381" t="s">
        <v>43</v>
      </c>
      <c r="I381" s="3">
        <f t="shared" si="9"/>
        <v>-27095.460000000014</v>
      </c>
    </row>
    <row r="382" spans="1:10" x14ac:dyDescent="0.25">
      <c r="C382">
        <v>12947</v>
      </c>
      <c r="D382" s="81">
        <v>43469</v>
      </c>
      <c r="E382" s="49" t="s">
        <v>43</v>
      </c>
      <c r="F382" t="s">
        <v>43</v>
      </c>
      <c r="I382" s="3">
        <f t="shared" si="9"/>
        <v>-27095.460000000014</v>
      </c>
    </row>
    <row r="383" spans="1:10" x14ac:dyDescent="0.25">
      <c r="C383">
        <v>12948</v>
      </c>
      <c r="D383" s="81">
        <v>43469</v>
      </c>
      <c r="E383" s="49" t="s">
        <v>43</v>
      </c>
      <c r="F383" t="s">
        <v>43</v>
      </c>
      <c r="I383" s="3">
        <f t="shared" si="9"/>
        <v>-27095.460000000014</v>
      </c>
    </row>
    <row r="384" spans="1:10" x14ac:dyDescent="0.25">
      <c r="A384" t="s">
        <v>158</v>
      </c>
      <c r="B384">
        <v>426</v>
      </c>
      <c r="C384">
        <v>12949</v>
      </c>
      <c r="D384" s="81">
        <v>43470</v>
      </c>
      <c r="E384" s="49" t="s">
        <v>618</v>
      </c>
      <c r="F384" t="s">
        <v>443</v>
      </c>
      <c r="H384" s="3">
        <v>25000</v>
      </c>
      <c r="I384" s="3">
        <f t="shared" si="9"/>
        <v>-52095.460000000014</v>
      </c>
    </row>
    <row r="385" spans="1:9" x14ac:dyDescent="0.25">
      <c r="B385">
        <v>421</v>
      </c>
      <c r="C385">
        <v>12950</v>
      </c>
      <c r="D385" s="81">
        <v>43473</v>
      </c>
      <c r="E385" s="49" t="s">
        <v>330</v>
      </c>
      <c r="F385" t="s">
        <v>620</v>
      </c>
      <c r="H385" s="3">
        <v>3500</v>
      </c>
      <c r="I385" s="3">
        <f t="shared" si="9"/>
        <v>-55595.460000000014</v>
      </c>
    </row>
    <row r="386" spans="1:9" x14ac:dyDescent="0.25">
      <c r="C386">
        <v>12951</v>
      </c>
      <c r="D386" s="81">
        <v>43473</v>
      </c>
      <c r="E386" s="49" t="s">
        <v>43</v>
      </c>
      <c r="F386" t="s">
        <v>43</v>
      </c>
      <c r="I386" s="3">
        <f t="shared" si="9"/>
        <v>-55595.460000000014</v>
      </c>
    </row>
    <row r="387" spans="1:9" x14ac:dyDescent="0.25">
      <c r="C387">
        <v>12952</v>
      </c>
      <c r="D387" s="81">
        <v>43473</v>
      </c>
      <c r="E387" s="49" t="s">
        <v>43</v>
      </c>
      <c r="F387" t="s">
        <v>43</v>
      </c>
      <c r="I387" s="3">
        <f t="shared" si="9"/>
        <v>-55595.460000000014</v>
      </c>
    </row>
    <row r="388" spans="1:9" x14ac:dyDescent="0.25">
      <c r="B388">
        <v>213</v>
      </c>
      <c r="C388">
        <v>12953</v>
      </c>
      <c r="D388" s="81">
        <v>43473</v>
      </c>
      <c r="E388" s="49" t="s">
        <v>421</v>
      </c>
      <c r="F388" t="s">
        <v>177</v>
      </c>
      <c r="H388" s="3">
        <v>810</v>
      </c>
      <c r="I388" s="3">
        <f t="shared" si="9"/>
        <v>-56405.460000000014</v>
      </c>
    </row>
    <row r="389" spans="1:9" x14ac:dyDescent="0.25">
      <c r="B389">
        <v>213</v>
      </c>
      <c r="C389">
        <v>12954</v>
      </c>
      <c r="D389" s="81">
        <v>43473</v>
      </c>
      <c r="E389" s="49" t="s">
        <v>623</v>
      </c>
      <c r="F389" t="s">
        <v>49</v>
      </c>
      <c r="H389" s="3">
        <v>3855</v>
      </c>
      <c r="I389" s="3">
        <f t="shared" si="9"/>
        <v>-60260.460000000014</v>
      </c>
    </row>
    <row r="390" spans="1:9" x14ac:dyDescent="0.25">
      <c r="B390">
        <v>421</v>
      </c>
      <c r="C390">
        <v>12955</v>
      </c>
      <c r="D390" s="81">
        <v>43473</v>
      </c>
      <c r="E390" s="49" t="s">
        <v>619</v>
      </c>
      <c r="F390" t="s">
        <v>509</v>
      </c>
      <c r="H390" s="3">
        <v>5000</v>
      </c>
      <c r="I390" s="3">
        <f t="shared" si="9"/>
        <v>-65260.460000000014</v>
      </c>
    </row>
    <row r="391" spans="1:9" x14ac:dyDescent="0.25">
      <c r="D391" s="81">
        <v>43473</v>
      </c>
      <c r="E391" s="49" t="s">
        <v>41</v>
      </c>
      <c r="F391" t="s">
        <v>41</v>
      </c>
      <c r="G391" s="108">
        <v>3676541.35</v>
      </c>
      <c r="I391" s="3">
        <f t="shared" si="9"/>
        <v>3611280.89</v>
      </c>
    </row>
    <row r="392" spans="1:9" x14ac:dyDescent="0.25">
      <c r="B392">
        <v>421</v>
      </c>
      <c r="C392">
        <v>12956</v>
      </c>
      <c r="D392" s="81">
        <v>43475</v>
      </c>
      <c r="E392" s="49" t="s">
        <v>332</v>
      </c>
      <c r="F392" t="s">
        <v>294</v>
      </c>
      <c r="H392" s="3">
        <v>45100</v>
      </c>
      <c r="I392" s="3">
        <f t="shared" si="9"/>
        <v>3566180.89</v>
      </c>
    </row>
    <row r="393" spans="1:9" x14ac:dyDescent="0.25">
      <c r="A393" t="s">
        <v>158</v>
      </c>
      <c r="B393">
        <v>426</v>
      </c>
      <c r="C393">
        <v>12957</v>
      </c>
      <c r="D393" s="81">
        <v>43110</v>
      </c>
      <c r="E393" s="49" t="s">
        <v>616</v>
      </c>
      <c r="F393" t="s">
        <v>502</v>
      </c>
      <c r="H393" s="3">
        <v>3676541.35</v>
      </c>
      <c r="I393" s="3">
        <f t="shared" si="9"/>
        <v>-110360.45999999996</v>
      </c>
    </row>
    <row r="394" spans="1:9" x14ac:dyDescent="0.25">
      <c r="A394" t="s">
        <v>158</v>
      </c>
      <c r="B394">
        <v>342</v>
      </c>
      <c r="C394">
        <v>12958</v>
      </c>
      <c r="D394" s="81">
        <v>43480</v>
      </c>
      <c r="E394" s="49" t="s">
        <v>366</v>
      </c>
      <c r="F394" t="s">
        <v>153</v>
      </c>
      <c r="H394" s="3">
        <v>130040</v>
      </c>
      <c r="I394" s="3">
        <f t="shared" si="9"/>
        <v>-240400.45999999996</v>
      </c>
    </row>
    <row r="395" spans="1:9" x14ac:dyDescent="0.25">
      <c r="D395" s="81">
        <v>43480</v>
      </c>
      <c r="E395" s="49" t="s">
        <v>41</v>
      </c>
      <c r="F395" t="s">
        <v>41</v>
      </c>
      <c r="G395" s="108">
        <v>15000</v>
      </c>
      <c r="I395" s="3">
        <f t="shared" si="9"/>
        <v>-225400.45999999996</v>
      </c>
    </row>
    <row r="396" spans="1:9" x14ac:dyDescent="0.25">
      <c r="A396" t="s">
        <v>158</v>
      </c>
      <c r="B396">
        <v>426</v>
      </c>
      <c r="C396">
        <v>12959</v>
      </c>
      <c r="D396" s="81">
        <v>43481</v>
      </c>
      <c r="E396" s="49" t="s">
        <v>621</v>
      </c>
      <c r="F396" t="s">
        <v>443</v>
      </c>
      <c r="H396" s="3">
        <v>66000</v>
      </c>
      <c r="I396" s="3">
        <f t="shared" si="9"/>
        <v>-291400.45999999996</v>
      </c>
    </row>
    <row r="397" spans="1:9" x14ac:dyDescent="0.25">
      <c r="D397" s="81">
        <v>43493</v>
      </c>
      <c r="E397" s="49" t="s">
        <v>41</v>
      </c>
      <c r="F397" t="s">
        <v>41</v>
      </c>
      <c r="G397" s="108">
        <v>92087.5</v>
      </c>
      <c r="I397" s="3">
        <f t="shared" si="9"/>
        <v>-199312.95999999996</v>
      </c>
    </row>
    <row r="398" spans="1:9" x14ac:dyDescent="0.25">
      <c r="B398">
        <v>292</v>
      </c>
      <c r="F398" t="s">
        <v>356</v>
      </c>
      <c r="H398" s="3">
        <v>3112.07</v>
      </c>
      <c r="I398" s="3">
        <f t="shared" si="9"/>
        <v>-202425.02999999997</v>
      </c>
    </row>
    <row r="400" spans="1:9" x14ac:dyDescent="0.25">
      <c r="G400" s="108">
        <f>SUM(G374:G399)</f>
        <v>3783628.85</v>
      </c>
      <c r="H400" s="3">
        <f>SUM(H374:H399)</f>
        <v>4009529.42</v>
      </c>
    </row>
    <row r="406" spans="1:10" x14ac:dyDescent="0.25">
      <c r="A406" t="s">
        <v>158</v>
      </c>
      <c r="C406">
        <v>12960</v>
      </c>
      <c r="D406" s="81">
        <v>43501</v>
      </c>
      <c r="E406" s="49" t="s">
        <v>481</v>
      </c>
      <c r="F406" t="s">
        <v>464</v>
      </c>
      <c r="H406" s="3">
        <v>19153.62</v>
      </c>
      <c r="I406" s="3">
        <f>+I398+G406-H406</f>
        <v>-221578.64999999997</v>
      </c>
      <c r="J406" s="3">
        <v>450</v>
      </c>
    </row>
    <row r="407" spans="1:10" x14ac:dyDescent="0.25">
      <c r="C407">
        <v>12961</v>
      </c>
      <c r="D407" s="81">
        <v>43501</v>
      </c>
      <c r="E407" s="49" t="s">
        <v>622</v>
      </c>
      <c r="F407" t="s">
        <v>49</v>
      </c>
      <c r="H407" s="3">
        <v>3205.3</v>
      </c>
      <c r="I407" s="3">
        <f>+I406+G407-H407</f>
        <v>-224783.94999999995</v>
      </c>
    </row>
    <row r="408" spans="1:10" x14ac:dyDescent="0.25">
      <c r="C408">
        <v>12962</v>
      </c>
      <c r="D408" s="81">
        <v>43501</v>
      </c>
      <c r="E408" s="49" t="s">
        <v>142</v>
      </c>
      <c r="F408" t="s">
        <v>288</v>
      </c>
      <c r="H408" s="3">
        <v>20000</v>
      </c>
      <c r="I408" s="3">
        <f t="shared" ref="I408:I461" si="10">+I407+G408-H408</f>
        <v>-244783.94999999995</v>
      </c>
    </row>
    <row r="409" spans="1:10" x14ac:dyDescent="0.25">
      <c r="C409">
        <v>12963</v>
      </c>
      <c r="D409" s="81">
        <v>43501</v>
      </c>
      <c r="E409" s="49" t="s">
        <v>142</v>
      </c>
      <c r="F409" t="s">
        <v>57</v>
      </c>
      <c r="H409" s="3">
        <v>20000</v>
      </c>
      <c r="I409" s="3">
        <f t="shared" si="10"/>
        <v>-264783.94999999995</v>
      </c>
    </row>
    <row r="410" spans="1:10" x14ac:dyDescent="0.25">
      <c r="C410">
        <v>12964</v>
      </c>
      <c r="D410" s="81">
        <v>43501</v>
      </c>
      <c r="E410" s="49" t="s">
        <v>142</v>
      </c>
      <c r="F410" t="s">
        <v>542</v>
      </c>
      <c r="H410" s="3">
        <v>10000</v>
      </c>
      <c r="I410" s="3">
        <f t="shared" si="10"/>
        <v>-274783.94999999995</v>
      </c>
    </row>
    <row r="411" spans="1:10" x14ac:dyDescent="0.25">
      <c r="C411">
        <v>12965</v>
      </c>
      <c r="D411" s="81">
        <v>43501</v>
      </c>
      <c r="E411" s="49" t="s">
        <v>142</v>
      </c>
      <c r="F411" t="s">
        <v>399</v>
      </c>
      <c r="H411" s="3">
        <v>10000</v>
      </c>
      <c r="I411" s="3">
        <f t="shared" si="10"/>
        <v>-284783.94999999995</v>
      </c>
    </row>
    <row r="412" spans="1:10" x14ac:dyDescent="0.25">
      <c r="C412">
        <v>12966</v>
      </c>
      <c r="D412" s="81">
        <v>43501</v>
      </c>
      <c r="E412" s="49" t="s">
        <v>405</v>
      </c>
      <c r="F412" t="s">
        <v>398</v>
      </c>
      <c r="H412" s="3">
        <v>10000</v>
      </c>
      <c r="I412" s="3">
        <f t="shared" si="10"/>
        <v>-294783.94999999995</v>
      </c>
    </row>
    <row r="413" spans="1:10" x14ac:dyDescent="0.25">
      <c r="C413">
        <v>12967</v>
      </c>
      <c r="D413" s="81">
        <v>43501</v>
      </c>
      <c r="E413" s="49" t="s">
        <v>142</v>
      </c>
      <c r="F413" t="s">
        <v>419</v>
      </c>
      <c r="H413" s="3">
        <v>15000</v>
      </c>
      <c r="I413" s="3">
        <f t="shared" si="10"/>
        <v>-309783.94999999995</v>
      </c>
    </row>
    <row r="414" spans="1:10" x14ac:dyDescent="0.25">
      <c r="C414">
        <v>12968</v>
      </c>
      <c r="D414" s="81">
        <v>43501</v>
      </c>
      <c r="E414" s="49" t="s">
        <v>142</v>
      </c>
      <c r="F414" t="s">
        <v>382</v>
      </c>
      <c r="H414" s="3">
        <v>10000</v>
      </c>
      <c r="I414" s="3">
        <f t="shared" si="10"/>
        <v>-319783.94999999995</v>
      </c>
    </row>
    <row r="415" spans="1:10" x14ac:dyDescent="0.25">
      <c r="C415">
        <v>12969</v>
      </c>
      <c r="D415" s="81">
        <v>43501</v>
      </c>
      <c r="E415" s="49" t="s">
        <v>142</v>
      </c>
      <c r="F415" t="s">
        <v>294</v>
      </c>
      <c r="H415" s="3">
        <v>12000</v>
      </c>
      <c r="I415" s="3">
        <f t="shared" si="10"/>
        <v>-331783.94999999995</v>
      </c>
    </row>
    <row r="416" spans="1:10" x14ac:dyDescent="0.25">
      <c r="C416">
        <v>12970</v>
      </c>
      <c r="D416" s="81">
        <v>43501</v>
      </c>
      <c r="E416" s="49" t="s">
        <v>142</v>
      </c>
      <c r="F416" t="s">
        <v>303</v>
      </c>
      <c r="H416" s="3">
        <v>7000</v>
      </c>
      <c r="I416" s="3">
        <f t="shared" si="10"/>
        <v>-338783.94999999995</v>
      </c>
    </row>
    <row r="417" spans="1:9" x14ac:dyDescent="0.25">
      <c r="C417">
        <v>12971</v>
      </c>
      <c r="D417" s="81">
        <v>43508</v>
      </c>
      <c r="E417" s="49" t="s">
        <v>142</v>
      </c>
      <c r="F417" t="s">
        <v>302</v>
      </c>
      <c r="H417" s="3">
        <v>7000</v>
      </c>
      <c r="I417" s="3">
        <f t="shared" si="10"/>
        <v>-345783.94999999995</v>
      </c>
    </row>
    <row r="418" spans="1:9" x14ac:dyDescent="0.25">
      <c r="C418">
        <v>12972</v>
      </c>
      <c r="D418" s="81">
        <v>43501</v>
      </c>
      <c r="E418" s="49" t="s">
        <v>142</v>
      </c>
      <c r="F418" t="s">
        <v>347</v>
      </c>
      <c r="H418" s="3">
        <v>7000</v>
      </c>
      <c r="I418" s="3">
        <f t="shared" si="10"/>
        <v>-352783.94999999995</v>
      </c>
    </row>
    <row r="419" spans="1:9" x14ac:dyDescent="0.25">
      <c r="C419">
        <v>12973</v>
      </c>
      <c r="D419" s="81">
        <v>43501</v>
      </c>
      <c r="E419" s="49" t="s">
        <v>142</v>
      </c>
      <c r="F419" t="s">
        <v>320</v>
      </c>
      <c r="H419" s="3">
        <v>6000</v>
      </c>
      <c r="I419" s="3">
        <f t="shared" si="10"/>
        <v>-358783.94999999995</v>
      </c>
    </row>
    <row r="420" spans="1:9" x14ac:dyDescent="0.25">
      <c r="C420">
        <v>12974</v>
      </c>
      <c r="D420" s="81">
        <v>43501</v>
      </c>
      <c r="E420" s="49" t="s">
        <v>142</v>
      </c>
      <c r="F420" t="s">
        <v>49</v>
      </c>
      <c r="H420" s="3">
        <v>6000</v>
      </c>
      <c r="I420" s="3">
        <f t="shared" si="10"/>
        <v>-364783.94999999995</v>
      </c>
    </row>
    <row r="421" spans="1:9" x14ac:dyDescent="0.25">
      <c r="C421">
        <v>12975</v>
      </c>
      <c r="D421" s="81">
        <v>43501</v>
      </c>
      <c r="E421" s="49" t="s">
        <v>283</v>
      </c>
      <c r="F421" t="s">
        <v>50</v>
      </c>
      <c r="H421" s="3">
        <v>6000</v>
      </c>
      <c r="I421" s="3">
        <f t="shared" si="10"/>
        <v>-370783.94999999995</v>
      </c>
    </row>
    <row r="422" spans="1:9" x14ac:dyDescent="0.25">
      <c r="C422">
        <v>12976</v>
      </c>
      <c r="D422" s="81">
        <v>43501</v>
      </c>
      <c r="E422" s="49" t="s">
        <v>142</v>
      </c>
      <c r="F422" t="s">
        <v>48</v>
      </c>
      <c r="H422" s="3">
        <v>6000</v>
      </c>
      <c r="I422" s="3">
        <f t="shared" si="10"/>
        <v>-376783.94999999995</v>
      </c>
    </row>
    <row r="423" spans="1:9" x14ac:dyDescent="0.25">
      <c r="C423">
        <v>12977</v>
      </c>
      <c r="D423" s="81">
        <v>43501</v>
      </c>
      <c r="E423" s="49" t="s">
        <v>142</v>
      </c>
      <c r="F423" t="s">
        <v>304</v>
      </c>
      <c r="H423" s="3">
        <v>6000</v>
      </c>
      <c r="I423" s="3">
        <f t="shared" si="10"/>
        <v>-382783.94999999995</v>
      </c>
    </row>
    <row r="424" spans="1:9" x14ac:dyDescent="0.25">
      <c r="C424">
        <v>12978</v>
      </c>
      <c r="D424" s="81">
        <v>43501</v>
      </c>
      <c r="E424" s="49" t="s">
        <v>142</v>
      </c>
      <c r="F424" t="s">
        <v>195</v>
      </c>
      <c r="H424" s="3">
        <v>6000</v>
      </c>
      <c r="I424" s="3">
        <f t="shared" si="10"/>
        <v>-388783.94999999995</v>
      </c>
    </row>
    <row r="425" spans="1:9" x14ac:dyDescent="0.25">
      <c r="C425">
        <v>12979</v>
      </c>
      <c r="D425" s="81">
        <v>43501</v>
      </c>
      <c r="E425" s="49" t="s">
        <v>142</v>
      </c>
      <c r="F425" t="s">
        <v>383</v>
      </c>
      <c r="H425" s="3">
        <v>3000</v>
      </c>
      <c r="I425" s="3">
        <f t="shared" si="10"/>
        <v>-391783.94999999995</v>
      </c>
    </row>
    <row r="426" spans="1:9" x14ac:dyDescent="0.25">
      <c r="C426">
        <v>12980</v>
      </c>
      <c r="D426" s="81">
        <v>43501</v>
      </c>
      <c r="E426" s="49" t="s">
        <v>142</v>
      </c>
      <c r="F426" t="s">
        <v>470</v>
      </c>
      <c r="H426" s="3">
        <v>2000</v>
      </c>
      <c r="I426" s="3">
        <f t="shared" si="10"/>
        <v>-393783.94999999995</v>
      </c>
    </row>
    <row r="427" spans="1:9" x14ac:dyDescent="0.25">
      <c r="C427">
        <v>12981</v>
      </c>
      <c r="D427" s="81">
        <v>43501</v>
      </c>
      <c r="E427" s="49" t="s">
        <v>142</v>
      </c>
      <c r="F427" t="s">
        <v>462</v>
      </c>
      <c r="H427" s="3">
        <v>7000</v>
      </c>
      <c r="I427" s="3">
        <f t="shared" si="10"/>
        <v>-400783.94999999995</v>
      </c>
    </row>
    <row r="428" spans="1:9" x14ac:dyDescent="0.25">
      <c r="C428">
        <v>12982</v>
      </c>
      <c r="D428" s="81">
        <v>43501</v>
      </c>
      <c r="E428" s="49" t="s">
        <v>142</v>
      </c>
      <c r="F428" t="s">
        <v>361</v>
      </c>
      <c r="H428" s="3">
        <v>5000</v>
      </c>
      <c r="I428" s="3">
        <f t="shared" si="10"/>
        <v>-405783.94999999995</v>
      </c>
    </row>
    <row r="429" spans="1:9" x14ac:dyDescent="0.25">
      <c r="A429" t="s">
        <v>158</v>
      </c>
      <c r="C429">
        <v>12983</v>
      </c>
      <c r="D429" s="81">
        <v>43501</v>
      </c>
      <c r="E429" s="49" t="s">
        <v>142</v>
      </c>
      <c r="F429" t="s">
        <v>430</v>
      </c>
      <c r="H429" s="3">
        <v>5000</v>
      </c>
      <c r="I429" s="3">
        <f t="shared" si="10"/>
        <v>-410783.94999999995</v>
      </c>
    </row>
    <row r="430" spans="1:9" x14ac:dyDescent="0.25">
      <c r="C430">
        <v>12984</v>
      </c>
      <c r="D430" s="81">
        <v>43501</v>
      </c>
      <c r="E430" s="49" t="s">
        <v>142</v>
      </c>
      <c r="F430" t="s">
        <v>511</v>
      </c>
      <c r="H430" s="3">
        <v>5200</v>
      </c>
      <c r="I430" s="3">
        <f t="shared" si="10"/>
        <v>-415983.94999999995</v>
      </c>
    </row>
    <row r="431" spans="1:9" x14ac:dyDescent="0.25">
      <c r="C431">
        <v>12985</v>
      </c>
      <c r="D431" s="81">
        <v>43504</v>
      </c>
      <c r="E431" s="49" t="s">
        <v>388</v>
      </c>
      <c r="F431" t="s">
        <v>449</v>
      </c>
      <c r="H431" s="3">
        <v>33000</v>
      </c>
      <c r="I431" s="3">
        <f t="shared" si="10"/>
        <v>-448983.94999999995</v>
      </c>
    </row>
    <row r="432" spans="1:9" x14ac:dyDescent="0.25">
      <c r="C432">
        <v>12986</v>
      </c>
      <c r="D432" s="81">
        <v>43509</v>
      </c>
      <c r="E432" s="49" t="s">
        <v>624</v>
      </c>
      <c r="F432" t="s">
        <v>511</v>
      </c>
      <c r="H432" s="3">
        <v>25000</v>
      </c>
      <c r="I432" s="3">
        <f t="shared" si="10"/>
        <v>-473983.94999999995</v>
      </c>
    </row>
    <row r="433" spans="3:9" x14ac:dyDescent="0.25">
      <c r="C433">
        <v>12987</v>
      </c>
      <c r="D433" s="81">
        <v>43521</v>
      </c>
      <c r="E433" s="49" t="s">
        <v>142</v>
      </c>
      <c r="F433" t="s">
        <v>288</v>
      </c>
      <c r="H433" s="3">
        <v>20000</v>
      </c>
      <c r="I433" s="3">
        <f t="shared" si="10"/>
        <v>-493983.94999999995</v>
      </c>
    </row>
    <row r="434" spans="3:9" x14ac:dyDescent="0.25">
      <c r="C434">
        <v>12988</v>
      </c>
      <c r="D434" s="81">
        <v>43521</v>
      </c>
      <c r="E434" s="49" t="s">
        <v>142</v>
      </c>
      <c r="F434" t="s">
        <v>57</v>
      </c>
      <c r="H434" s="3">
        <v>20000</v>
      </c>
      <c r="I434" s="3">
        <f t="shared" si="10"/>
        <v>-513983.94999999995</v>
      </c>
    </row>
    <row r="435" spans="3:9" x14ac:dyDescent="0.25">
      <c r="C435">
        <v>12989</v>
      </c>
      <c r="D435" s="81">
        <v>43521</v>
      </c>
      <c r="E435" s="49" t="s">
        <v>142</v>
      </c>
      <c r="F435" t="s">
        <v>542</v>
      </c>
      <c r="H435" s="3">
        <v>10000</v>
      </c>
      <c r="I435" s="3">
        <f t="shared" si="10"/>
        <v>-523983.94999999995</v>
      </c>
    </row>
    <row r="436" spans="3:9" x14ac:dyDescent="0.25">
      <c r="C436">
        <v>12990</v>
      </c>
      <c r="D436" s="81">
        <v>43521</v>
      </c>
      <c r="E436" s="49" t="s">
        <v>142</v>
      </c>
      <c r="F436" t="s">
        <v>399</v>
      </c>
      <c r="H436" s="3">
        <v>10000</v>
      </c>
      <c r="I436" s="3">
        <f t="shared" si="10"/>
        <v>-533983.94999999995</v>
      </c>
    </row>
    <row r="437" spans="3:9" x14ac:dyDescent="0.25">
      <c r="C437">
        <v>12991</v>
      </c>
      <c r="D437" s="81">
        <v>43549</v>
      </c>
      <c r="E437" s="49" t="s">
        <v>628</v>
      </c>
      <c r="F437" t="s">
        <v>398</v>
      </c>
      <c r="H437" s="3">
        <v>10000</v>
      </c>
      <c r="I437" s="3">
        <f t="shared" si="10"/>
        <v>-543983.94999999995</v>
      </c>
    </row>
    <row r="438" spans="3:9" x14ac:dyDescent="0.25">
      <c r="C438">
        <v>12992</v>
      </c>
      <c r="D438" s="81">
        <v>43549</v>
      </c>
      <c r="E438" s="49" t="s">
        <v>628</v>
      </c>
      <c r="F438" t="s">
        <v>419</v>
      </c>
      <c r="H438" s="3">
        <v>15000</v>
      </c>
      <c r="I438" s="3">
        <f t="shared" si="10"/>
        <v>-558983.94999999995</v>
      </c>
    </row>
    <row r="439" spans="3:9" x14ac:dyDescent="0.25">
      <c r="C439">
        <v>12993</v>
      </c>
      <c r="D439" s="81">
        <v>43549</v>
      </c>
      <c r="E439" s="49" t="s">
        <v>628</v>
      </c>
      <c r="F439" t="s">
        <v>382</v>
      </c>
      <c r="H439" s="3">
        <v>10000</v>
      </c>
      <c r="I439" s="3">
        <f t="shared" si="10"/>
        <v>-568983.94999999995</v>
      </c>
    </row>
    <row r="440" spans="3:9" x14ac:dyDescent="0.25">
      <c r="C440">
        <v>12994</v>
      </c>
      <c r="D440" s="81">
        <v>43521</v>
      </c>
      <c r="E440" s="49" t="s">
        <v>628</v>
      </c>
      <c r="F440" t="s">
        <v>294</v>
      </c>
      <c r="H440" s="3">
        <v>12000</v>
      </c>
      <c r="I440" s="3">
        <f t="shared" si="10"/>
        <v>-580983.94999999995</v>
      </c>
    </row>
    <row r="441" spans="3:9" x14ac:dyDescent="0.25">
      <c r="C441">
        <v>12995</v>
      </c>
      <c r="D441" s="81">
        <v>43521</v>
      </c>
      <c r="E441" s="49" t="s">
        <v>628</v>
      </c>
      <c r="F441" t="s">
        <v>303</v>
      </c>
      <c r="H441" s="3">
        <v>7000</v>
      </c>
      <c r="I441" s="3">
        <f t="shared" si="10"/>
        <v>-587983.94999999995</v>
      </c>
    </row>
    <row r="442" spans="3:9" x14ac:dyDescent="0.25">
      <c r="C442">
        <v>12996</v>
      </c>
      <c r="D442" s="81">
        <v>43521</v>
      </c>
      <c r="E442" s="49" t="s">
        <v>142</v>
      </c>
      <c r="F442" t="s">
        <v>302</v>
      </c>
      <c r="H442" s="3">
        <v>7000</v>
      </c>
      <c r="I442" s="3">
        <f t="shared" si="10"/>
        <v>-594983.94999999995</v>
      </c>
    </row>
    <row r="443" spans="3:9" x14ac:dyDescent="0.25">
      <c r="C443">
        <v>12997</v>
      </c>
      <c r="D443" s="81">
        <v>43521</v>
      </c>
      <c r="E443" s="49" t="s">
        <v>629</v>
      </c>
      <c r="F443" t="s">
        <v>347</v>
      </c>
      <c r="H443" s="3">
        <v>7000</v>
      </c>
      <c r="I443" s="3">
        <f t="shared" si="10"/>
        <v>-601983.94999999995</v>
      </c>
    </row>
    <row r="444" spans="3:9" x14ac:dyDescent="0.25">
      <c r="C444">
        <v>12998</v>
      </c>
      <c r="D444" s="81">
        <v>43521</v>
      </c>
      <c r="E444" s="49" t="s">
        <v>142</v>
      </c>
      <c r="F444" t="s">
        <v>320</v>
      </c>
      <c r="H444" s="3">
        <v>6000</v>
      </c>
      <c r="I444" s="3">
        <f t="shared" si="10"/>
        <v>-607983.94999999995</v>
      </c>
    </row>
    <row r="445" spans="3:9" x14ac:dyDescent="0.25">
      <c r="C445">
        <v>12999</v>
      </c>
      <c r="D445" s="81">
        <v>43521</v>
      </c>
      <c r="E445" s="49" t="s">
        <v>142</v>
      </c>
      <c r="F445" t="s">
        <v>49</v>
      </c>
      <c r="H445" s="3">
        <v>6000</v>
      </c>
      <c r="I445" s="3">
        <f t="shared" si="10"/>
        <v>-613983.94999999995</v>
      </c>
    </row>
    <row r="446" spans="3:9" x14ac:dyDescent="0.25">
      <c r="C446">
        <v>13000</v>
      </c>
      <c r="D446" s="81">
        <v>43521</v>
      </c>
      <c r="E446" s="49" t="s">
        <v>142</v>
      </c>
      <c r="F446" t="s">
        <v>361</v>
      </c>
      <c r="H446" s="3">
        <v>10000</v>
      </c>
      <c r="I446" s="3">
        <f t="shared" si="10"/>
        <v>-623983.94999999995</v>
      </c>
    </row>
    <row r="447" spans="3:9" x14ac:dyDescent="0.25">
      <c r="C447">
        <v>13001</v>
      </c>
      <c r="D447" s="81">
        <v>43521</v>
      </c>
      <c r="E447" s="49" t="s">
        <v>142</v>
      </c>
      <c r="F447" t="s">
        <v>50</v>
      </c>
      <c r="H447" s="3">
        <v>6000</v>
      </c>
      <c r="I447" s="3">
        <f t="shared" si="10"/>
        <v>-629983.94999999995</v>
      </c>
    </row>
    <row r="448" spans="3:9" x14ac:dyDescent="0.25">
      <c r="C448">
        <v>13002</v>
      </c>
      <c r="D448" s="81">
        <v>43521</v>
      </c>
      <c r="E448" s="49" t="s">
        <v>142</v>
      </c>
      <c r="F448" t="s">
        <v>48</v>
      </c>
      <c r="H448" s="3">
        <v>6000</v>
      </c>
      <c r="I448" s="3">
        <f t="shared" si="10"/>
        <v>-635983.94999999995</v>
      </c>
    </row>
    <row r="449" spans="3:9" x14ac:dyDescent="0.25">
      <c r="C449">
        <v>13003</v>
      </c>
      <c r="D449" s="81">
        <v>43521</v>
      </c>
      <c r="E449" s="49" t="s">
        <v>142</v>
      </c>
      <c r="F449" t="s">
        <v>304</v>
      </c>
      <c r="H449" s="3">
        <v>6000</v>
      </c>
      <c r="I449" s="3">
        <f t="shared" si="10"/>
        <v>-641983.94999999995</v>
      </c>
    </row>
    <row r="450" spans="3:9" x14ac:dyDescent="0.25">
      <c r="C450">
        <v>13004</v>
      </c>
      <c r="D450" s="81">
        <v>43521</v>
      </c>
      <c r="E450" s="49" t="s">
        <v>142</v>
      </c>
      <c r="F450" t="s">
        <v>195</v>
      </c>
      <c r="H450" s="3">
        <v>6000</v>
      </c>
      <c r="I450" s="3">
        <f t="shared" si="10"/>
        <v>-647983.94999999995</v>
      </c>
    </row>
    <row r="451" spans="3:9" x14ac:dyDescent="0.25">
      <c r="C451">
        <v>13005</v>
      </c>
      <c r="D451" s="81">
        <v>43521</v>
      </c>
      <c r="E451" s="49" t="s">
        <v>630</v>
      </c>
      <c r="F451" t="s">
        <v>383</v>
      </c>
      <c r="H451" s="3">
        <v>3000</v>
      </c>
      <c r="I451" s="3">
        <f t="shared" si="10"/>
        <v>-650983.94999999995</v>
      </c>
    </row>
    <row r="452" spans="3:9" x14ac:dyDescent="0.25">
      <c r="C452">
        <v>13006</v>
      </c>
      <c r="D452" s="81">
        <v>43521</v>
      </c>
      <c r="E452" s="49" t="s">
        <v>142</v>
      </c>
      <c r="F452" t="s">
        <v>470</v>
      </c>
      <c r="H452" s="3">
        <v>2000</v>
      </c>
      <c r="I452" s="3">
        <f t="shared" si="10"/>
        <v>-652983.94999999995</v>
      </c>
    </row>
    <row r="453" spans="3:9" x14ac:dyDescent="0.25">
      <c r="C453">
        <v>13007</v>
      </c>
      <c r="D453" s="81">
        <v>43521</v>
      </c>
      <c r="E453" s="49" t="s">
        <v>142</v>
      </c>
      <c r="F453" t="s">
        <v>462</v>
      </c>
      <c r="H453" s="3">
        <v>7000</v>
      </c>
      <c r="I453" s="3">
        <f t="shared" si="10"/>
        <v>-659983.94999999995</v>
      </c>
    </row>
    <row r="454" spans="3:9" x14ac:dyDescent="0.25">
      <c r="C454">
        <v>13008</v>
      </c>
      <c r="D454" s="81">
        <v>43521</v>
      </c>
      <c r="E454" s="49" t="s">
        <v>631</v>
      </c>
      <c r="F454" t="s">
        <v>361</v>
      </c>
      <c r="H454" s="3">
        <v>5000</v>
      </c>
      <c r="I454" s="3">
        <f t="shared" si="10"/>
        <v>-664983.94999999995</v>
      </c>
    </row>
    <row r="455" spans="3:9" x14ac:dyDescent="0.25">
      <c r="C455">
        <v>13009</v>
      </c>
      <c r="D455" s="81">
        <v>43522</v>
      </c>
      <c r="E455" s="49" t="s">
        <v>632</v>
      </c>
      <c r="F455" t="s">
        <v>464</v>
      </c>
      <c r="H455" s="3">
        <v>17110.29</v>
      </c>
      <c r="I455" s="3">
        <f t="shared" si="10"/>
        <v>-682094.24</v>
      </c>
    </row>
    <row r="456" spans="3:9" x14ac:dyDescent="0.25">
      <c r="C456">
        <v>13010</v>
      </c>
      <c r="D456" s="81">
        <v>43522</v>
      </c>
      <c r="E456" s="49" t="s">
        <v>465</v>
      </c>
      <c r="F456" t="s">
        <v>466</v>
      </c>
      <c r="H456" s="3">
        <v>23538.81</v>
      </c>
      <c r="I456" s="3">
        <f t="shared" si="10"/>
        <v>-705633.05</v>
      </c>
    </row>
    <row r="457" spans="3:9" x14ac:dyDescent="0.25">
      <c r="C457">
        <v>13011</v>
      </c>
      <c r="D457" s="81">
        <v>43522</v>
      </c>
      <c r="E457" s="49" t="s">
        <v>633</v>
      </c>
      <c r="F457" t="s">
        <v>49</v>
      </c>
      <c r="H457" s="3">
        <v>3434.76</v>
      </c>
      <c r="I457" s="3">
        <f t="shared" si="10"/>
        <v>-709067.81</v>
      </c>
    </row>
    <row r="458" spans="3:9" x14ac:dyDescent="0.25">
      <c r="C458">
        <v>13012</v>
      </c>
      <c r="D458" s="81">
        <v>43522</v>
      </c>
      <c r="E458" s="49" t="s">
        <v>634</v>
      </c>
      <c r="F458" t="s">
        <v>177</v>
      </c>
      <c r="H458" s="3">
        <v>840</v>
      </c>
      <c r="I458" s="3">
        <f t="shared" si="10"/>
        <v>-709907.81</v>
      </c>
    </row>
    <row r="459" spans="3:9" x14ac:dyDescent="0.25">
      <c r="C459">
        <v>13013</v>
      </c>
      <c r="D459" s="81">
        <v>43522</v>
      </c>
      <c r="E459" s="49" t="s">
        <v>635</v>
      </c>
      <c r="F459" t="s">
        <v>423</v>
      </c>
      <c r="H459" s="3">
        <v>1500</v>
      </c>
      <c r="I459" s="3">
        <f t="shared" si="10"/>
        <v>-711407.81</v>
      </c>
    </row>
    <row r="460" spans="3:9" x14ac:dyDescent="0.25">
      <c r="D460" s="81">
        <v>43524</v>
      </c>
      <c r="E460" s="49" t="s">
        <v>41</v>
      </c>
      <c r="F460" t="s">
        <v>41</v>
      </c>
      <c r="G460" s="108">
        <v>92087.5</v>
      </c>
      <c r="I460" s="3">
        <f t="shared" si="10"/>
        <v>-619320.31000000006</v>
      </c>
    </row>
    <row r="461" spans="3:9" x14ac:dyDescent="0.25">
      <c r="F461" t="s">
        <v>356</v>
      </c>
      <c r="H461" s="3">
        <f>7021.62+2564.21</f>
        <v>9585.83</v>
      </c>
      <c r="I461" s="3">
        <f t="shared" si="10"/>
        <v>-628906.14</v>
      </c>
    </row>
    <row r="463" spans="3:9" x14ac:dyDescent="0.25">
      <c r="F463" t="s">
        <v>214</v>
      </c>
      <c r="G463" s="108">
        <f>SUM(G406:G462)</f>
        <v>92087.5</v>
      </c>
      <c r="H463" s="3">
        <f>SUM(H406:H462)</f>
        <v>518568.61</v>
      </c>
    </row>
    <row r="466" spans="1:9" x14ac:dyDescent="0.25">
      <c r="C466">
        <v>13014</v>
      </c>
      <c r="D466" s="81">
        <v>43531</v>
      </c>
      <c r="E466" s="49" t="s">
        <v>43</v>
      </c>
      <c r="F466" t="s">
        <v>43</v>
      </c>
      <c r="I466" s="3">
        <f>+I461+G466-H466</f>
        <v>-628906.14</v>
      </c>
    </row>
    <row r="467" spans="1:9" x14ac:dyDescent="0.25">
      <c r="D467" s="81">
        <v>43802</v>
      </c>
      <c r="E467" s="49" t="s">
        <v>41</v>
      </c>
      <c r="F467" t="s">
        <v>41</v>
      </c>
      <c r="G467" s="108">
        <v>1000000</v>
      </c>
      <c r="I467" s="3">
        <f>+I466+G467-H467</f>
        <v>371093.86</v>
      </c>
    </row>
    <row r="468" spans="1:9" x14ac:dyDescent="0.25">
      <c r="C468">
        <v>13015</v>
      </c>
      <c r="D468" s="81">
        <v>43538</v>
      </c>
      <c r="E468" s="49" t="s">
        <v>43</v>
      </c>
      <c r="F468" t="s">
        <v>43</v>
      </c>
      <c r="I468" s="3">
        <f>+I467+G468-H468</f>
        <v>371093.86</v>
      </c>
    </row>
    <row r="469" spans="1:9" x14ac:dyDescent="0.25">
      <c r="A469" t="s">
        <v>158</v>
      </c>
      <c r="C469">
        <v>13016</v>
      </c>
      <c r="D469" s="81">
        <v>43538</v>
      </c>
      <c r="E469" s="49" t="s">
        <v>331</v>
      </c>
      <c r="F469" t="s">
        <v>49</v>
      </c>
      <c r="H469" s="3">
        <v>27000</v>
      </c>
      <c r="I469" s="3">
        <f>+I468+G469-H469</f>
        <v>344093.86</v>
      </c>
    </row>
    <row r="470" spans="1:9" x14ac:dyDescent="0.25">
      <c r="A470" t="s">
        <v>158</v>
      </c>
      <c r="C470">
        <v>13017</v>
      </c>
      <c r="D470" s="81">
        <v>43538</v>
      </c>
      <c r="E470" s="49" t="s">
        <v>330</v>
      </c>
      <c r="F470" t="s">
        <v>636</v>
      </c>
      <c r="H470" s="3">
        <v>1000</v>
      </c>
      <c r="I470" s="3">
        <f>+I469+G470-H470</f>
        <v>343093.86</v>
      </c>
    </row>
    <row r="471" spans="1:9" x14ac:dyDescent="0.25">
      <c r="A471" t="s">
        <v>158</v>
      </c>
      <c r="C471">
        <v>13018</v>
      </c>
      <c r="D471" s="81">
        <v>43538</v>
      </c>
      <c r="E471" s="49" t="s">
        <v>142</v>
      </c>
      <c r="F471" t="s">
        <v>474</v>
      </c>
      <c r="H471" s="3">
        <v>3000</v>
      </c>
      <c r="I471" s="3">
        <f t="shared" ref="I471:I521" si="11">+I470+G471-H471</f>
        <v>340093.86</v>
      </c>
    </row>
    <row r="472" spans="1:9" x14ac:dyDescent="0.25">
      <c r="A472" t="s">
        <v>158</v>
      </c>
      <c r="C472">
        <v>13019</v>
      </c>
      <c r="D472" s="81">
        <v>43538</v>
      </c>
      <c r="E472" s="49" t="s">
        <v>637</v>
      </c>
      <c r="F472" t="s">
        <v>189</v>
      </c>
      <c r="H472" s="3">
        <v>39983.120000000003</v>
      </c>
      <c r="I472" s="3">
        <f t="shared" si="11"/>
        <v>300110.74</v>
      </c>
    </row>
    <row r="473" spans="1:9" x14ac:dyDescent="0.25">
      <c r="A473" t="s">
        <v>158</v>
      </c>
      <c r="C473">
        <v>13020</v>
      </c>
      <c r="D473" s="81">
        <v>43538</v>
      </c>
      <c r="E473" s="49" t="s">
        <v>637</v>
      </c>
      <c r="F473" t="s">
        <v>291</v>
      </c>
      <c r="H473" s="3">
        <v>8265</v>
      </c>
      <c r="I473" s="3">
        <f t="shared" si="11"/>
        <v>291845.74</v>
      </c>
    </row>
    <row r="474" spans="1:9" x14ac:dyDescent="0.25">
      <c r="A474" t="s">
        <v>158</v>
      </c>
      <c r="C474">
        <v>13021</v>
      </c>
      <c r="D474" s="81">
        <v>43538</v>
      </c>
      <c r="E474" s="49" t="s">
        <v>455</v>
      </c>
      <c r="F474" t="s">
        <v>372</v>
      </c>
      <c r="H474" s="3">
        <v>17244.12</v>
      </c>
      <c r="I474" s="3">
        <f t="shared" si="11"/>
        <v>274601.62</v>
      </c>
    </row>
    <row r="475" spans="1:9" x14ac:dyDescent="0.25">
      <c r="A475" t="s">
        <v>158</v>
      </c>
      <c r="C475">
        <v>13022</v>
      </c>
      <c r="D475" s="81">
        <v>43538</v>
      </c>
      <c r="E475" s="49" t="s">
        <v>455</v>
      </c>
      <c r="F475" t="s">
        <v>372</v>
      </c>
      <c r="H475" s="3">
        <v>28338.98</v>
      </c>
      <c r="I475" s="3">
        <f t="shared" si="11"/>
        <v>246262.63999999998</v>
      </c>
    </row>
    <row r="476" spans="1:9" x14ac:dyDescent="0.25">
      <c r="A476" t="s">
        <v>158</v>
      </c>
      <c r="C476">
        <v>13023</v>
      </c>
      <c r="D476" s="81">
        <v>43538</v>
      </c>
      <c r="E476" s="49" t="s">
        <v>638</v>
      </c>
      <c r="F476" t="s">
        <v>189</v>
      </c>
      <c r="H476" s="3">
        <v>47500</v>
      </c>
      <c r="I476" s="3">
        <f t="shared" si="11"/>
        <v>198762.63999999998</v>
      </c>
    </row>
    <row r="477" spans="1:9" x14ac:dyDescent="0.25">
      <c r="A477" t="s">
        <v>158</v>
      </c>
      <c r="C477">
        <v>13024</v>
      </c>
      <c r="D477" s="81">
        <v>43539</v>
      </c>
      <c r="E477" s="49" t="s">
        <v>630</v>
      </c>
      <c r="F477" t="s">
        <v>440</v>
      </c>
      <c r="H477" s="3">
        <v>20000</v>
      </c>
      <c r="I477" s="3">
        <f t="shared" si="11"/>
        <v>178762.63999999998</v>
      </c>
    </row>
    <row r="478" spans="1:9" x14ac:dyDescent="0.25">
      <c r="C478">
        <v>13025</v>
      </c>
      <c r="D478" s="81">
        <v>43539</v>
      </c>
      <c r="E478" s="49" t="s">
        <v>43</v>
      </c>
      <c r="F478" t="s">
        <v>43</v>
      </c>
      <c r="I478" s="3">
        <f t="shared" si="11"/>
        <v>178762.63999999998</v>
      </c>
    </row>
    <row r="479" spans="1:9" x14ac:dyDescent="0.25">
      <c r="A479" t="s">
        <v>158</v>
      </c>
      <c r="C479">
        <v>13026</v>
      </c>
      <c r="D479" s="81">
        <v>43539</v>
      </c>
      <c r="E479" s="49" t="s">
        <v>639</v>
      </c>
      <c r="F479" t="s">
        <v>640</v>
      </c>
      <c r="H479" s="3">
        <v>4000</v>
      </c>
      <c r="I479" s="3">
        <f t="shared" si="11"/>
        <v>174762.63999999998</v>
      </c>
    </row>
    <row r="480" spans="1:9" x14ac:dyDescent="0.25">
      <c r="A480" t="s">
        <v>158</v>
      </c>
      <c r="C480">
        <v>13027</v>
      </c>
      <c r="D480" s="81">
        <v>43539</v>
      </c>
      <c r="E480" s="49" t="s">
        <v>641</v>
      </c>
      <c r="F480" t="s">
        <v>642</v>
      </c>
      <c r="H480" s="3">
        <v>30000</v>
      </c>
      <c r="I480" s="3">
        <f t="shared" si="11"/>
        <v>144762.63999999998</v>
      </c>
    </row>
    <row r="481" spans="1:9" x14ac:dyDescent="0.25">
      <c r="A481" t="s">
        <v>158</v>
      </c>
      <c r="C481">
        <v>13028</v>
      </c>
      <c r="D481" s="81">
        <v>43539</v>
      </c>
      <c r="E481" s="49" t="s">
        <v>388</v>
      </c>
      <c r="F481" t="s">
        <v>397</v>
      </c>
      <c r="H481" s="3">
        <v>5805</v>
      </c>
      <c r="I481" s="3">
        <f t="shared" si="11"/>
        <v>138957.63999999998</v>
      </c>
    </row>
    <row r="482" spans="1:9" x14ac:dyDescent="0.25">
      <c r="A482" t="s">
        <v>158</v>
      </c>
      <c r="C482">
        <v>13029</v>
      </c>
      <c r="D482" s="81">
        <v>43539</v>
      </c>
      <c r="E482" s="49" t="s">
        <v>643</v>
      </c>
      <c r="F482" t="s">
        <v>474</v>
      </c>
      <c r="H482" s="3">
        <v>4500</v>
      </c>
      <c r="I482" s="3">
        <f t="shared" si="11"/>
        <v>134457.63999999998</v>
      </c>
    </row>
    <row r="483" spans="1:9" x14ac:dyDescent="0.25">
      <c r="A483" t="s">
        <v>158</v>
      </c>
      <c r="C483">
        <v>13030</v>
      </c>
      <c r="D483" s="81">
        <v>43539</v>
      </c>
      <c r="E483" s="49" t="s">
        <v>375</v>
      </c>
      <c r="F483" t="s">
        <v>153</v>
      </c>
      <c r="H483" s="3">
        <v>231020</v>
      </c>
      <c r="I483" s="3">
        <f t="shared" si="11"/>
        <v>-96562.360000000015</v>
      </c>
    </row>
    <row r="484" spans="1:9" x14ac:dyDescent="0.25">
      <c r="A484" t="s">
        <v>158</v>
      </c>
      <c r="C484">
        <v>13031</v>
      </c>
      <c r="D484" s="81">
        <v>43539</v>
      </c>
      <c r="E484" s="49" t="s">
        <v>644</v>
      </c>
      <c r="F484" t="s">
        <v>443</v>
      </c>
      <c r="H484" s="3">
        <v>15000</v>
      </c>
      <c r="I484" s="3">
        <f t="shared" si="11"/>
        <v>-111562.36000000002</v>
      </c>
    </row>
    <row r="485" spans="1:9" x14ac:dyDescent="0.25">
      <c r="A485" t="s">
        <v>158</v>
      </c>
      <c r="C485">
        <v>13032</v>
      </c>
      <c r="D485" s="81">
        <v>43539</v>
      </c>
      <c r="E485" s="49" t="s">
        <v>645</v>
      </c>
      <c r="F485" t="s">
        <v>646</v>
      </c>
      <c r="H485" s="3">
        <v>4000</v>
      </c>
      <c r="I485" s="3">
        <f t="shared" si="11"/>
        <v>-115562.36000000002</v>
      </c>
    </row>
    <row r="486" spans="1:9" x14ac:dyDescent="0.25">
      <c r="A486" t="s">
        <v>158</v>
      </c>
      <c r="C486">
        <v>13033</v>
      </c>
      <c r="D486" s="81">
        <v>43539</v>
      </c>
      <c r="E486" s="49" t="s">
        <v>647</v>
      </c>
      <c r="F486" t="s">
        <v>430</v>
      </c>
      <c r="H486" s="3">
        <v>6000</v>
      </c>
      <c r="I486" s="3">
        <f t="shared" si="11"/>
        <v>-121562.36000000002</v>
      </c>
    </row>
    <row r="487" spans="1:9" x14ac:dyDescent="0.25">
      <c r="C487">
        <v>13034</v>
      </c>
      <c r="D487" s="81">
        <v>43539</v>
      </c>
      <c r="E487" s="49" t="s">
        <v>43</v>
      </c>
      <c r="F487" t="s">
        <v>43</v>
      </c>
      <c r="I487" s="3">
        <f t="shared" si="11"/>
        <v>-121562.36000000002</v>
      </c>
    </row>
    <row r="488" spans="1:9" x14ac:dyDescent="0.25">
      <c r="A488" t="s">
        <v>158</v>
      </c>
      <c r="C488">
        <v>13035</v>
      </c>
      <c r="D488" s="81">
        <v>43539</v>
      </c>
      <c r="E488" s="49" t="s">
        <v>648</v>
      </c>
      <c r="F488" t="s">
        <v>649</v>
      </c>
      <c r="H488" s="3">
        <v>10000</v>
      </c>
      <c r="I488" s="3">
        <f t="shared" si="11"/>
        <v>-131562.36000000002</v>
      </c>
    </row>
    <row r="489" spans="1:9" x14ac:dyDescent="0.25">
      <c r="A489" t="s">
        <v>158</v>
      </c>
      <c r="C489">
        <v>13036</v>
      </c>
      <c r="D489" s="81">
        <v>43539</v>
      </c>
      <c r="E489" s="49" t="s">
        <v>187</v>
      </c>
      <c r="F489" t="s">
        <v>650</v>
      </c>
      <c r="H489" s="3">
        <v>11469.49</v>
      </c>
      <c r="I489" s="3">
        <f t="shared" si="11"/>
        <v>-143031.85</v>
      </c>
    </row>
    <row r="490" spans="1:9" x14ac:dyDescent="0.25">
      <c r="A490" t="s">
        <v>158</v>
      </c>
      <c r="C490">
        <v>13037</v>
      </c>
      <c r="D490" s="81">
        <v>43542</v>
      </c>
      <c r="E490" s="49" t="s">
        <v>325</v>
      </c>
      <c r="F490" t="s">
        <v>446</v>
      </c>
      <c r="H490" s="3">
        <v>4000</v>
      </c>
      <c r="I490" s="3">
        <f t="shared" si="11"/>
        <v>-147031.85</v>
      </c>
    </row>
    <row r="491" spans="1:9" x14ac:dyDescent="0.25">
      <c r="C491">
        <v>13038</v>
      </c>
      <c r="D491" s="81">
        <v>43542</v>
      </c>
      <c r="E491" s="49" t="s">
        <v>651</v>
      </c>
      <c r="F491" t="s">
        <v>511</v>
      </c>
      <c r="H491" s="3">
        <v>130000</v>
      </c>
      <c r="I491" s="3">
        <f t="shared" si="11"/>
        <v>-277031.84999999998</v>
      </c>
    </row>
    <row r="492" spans="1:9" x14ac:dyDescent="0.25">
      <c r="A492" t="s">
        <v>158</v>
      </c>
      <c r="C492">
        <v>13039</v>
      </c>
      <c r="D492" s="81">
        <v>43542</v>
      </c>
      <c r="E492" s="49" t="s">
        <v>652</v>
      </c>
      <c r="F492" t="s">
        <v>288</v>
      </c>
      <c r="H492" s="3">
        <v>3000</v>
      </c>
      <c r="I492" s="3">
        <f t="shared" si="11"/>
        <v>-280031.84999999998</v>
      </c>
    </row>
    <row r="493" spans="1:9" x14ac:dyDescent="0.25">
      <c r="C493">
        <v>13040</v>
      </c>
      <c r="D493" s="81">
        <v>43542</v>
      </c>
      <c r="E493" s="49" t="s">
        <v>43</v>
      </c>
      <c r="F493" t="s">
        <v>43</v>
      </c>
      <c r="I493" s="3">
        <f t="shared" si="11"/>
        <v>-280031.84999999998</v>
      </c>
    </row>
    <row r="494" spans="1:9" x14ac:dyDescent="0.25">
      <c r="A494" t="s">
        <v>158</v>
      </c>
      <c r="C494">
        <v>13041</v>
      </c>
      <c r="D494" s="81">
        <v>43543</v>
      </c>
      <c r="E494" s="49" t="s">
        <v>653</v>
      </c>
      <c r="F494" t="s">
        <v>654</v>
      </c>
      <c r="H494" s="3">
        <v>12500</v>
      </c>
      <c r="I494" s="3">
        <f t="shared" si="11"/>
        <v>-292531.84999999998</v>
      </c>
    </row>
    <row r="495" spans="1:9" x14ac:dyDescent="0.25">
      <c r="A495" t="s">
        <v>158</v>
      </c>
      <c r="C495">
        <v>13042</v>
      </c>
      <c r="D495" s="81">
        <v>43543</v>
      </c>
      <c r="E495" s="49" t="s">
        <v>330</v>
      </c>
      <c r="F495" t="s">
        <v>294</v>
      </c>
      <c r="H495" s="3">
        <v>8000</v>
      </c>
      <c r="I495" s="3">
        <f t="shared" si="11"/>
        <v>-300531.84999999998</v>
      </c>
    </row>
    <row r="496" spans="1:9" x14ac:dyDescent="0.25">
      <c r="A496" t="s">
        <v>158</v>
      </c>
      <c r="C496">
        <v>13043</v>
      </c>
      <c r="D496" s="81">
        <v>43543</v>
      </c>
      <c r="H496" s="3">
        <v>5000</v>
      </c>
      <c r="I496" s="3">
        <f t="shared" si="11"/>
        <v>-305531.84999999998</v>
      </c>
    </row>
    <row r="497" spans="1:10" x14ac:dyDescent="0.25">
      <c r="A497" t="s">
        <v>158</v>
      </c>
      <c r="C497">
        <v>13044</v>
      </c>
      <c r="D497" s="81">
        <v>43543</v>
      </c>
      <c r="E497" s="49" t="s">
        <v>655</v>
      </c>
      <c r="F497" t="s">
        <v>656</v>
      </c>
      <c r="H497" s="3">
        <v>20000</v>
      </c>
      <c r="I497" s="3">
        <f t="shared" si="11"/>
        <v>-325531.84999999998</v>
      </c>
    </row>
    <row r="498" spans="1:10" x14ac:dyDescent="0.25">
      <c r="A498" t="s">
        <v>158</v>
      </c>
      <c r="C498">
        <v>13045</v>
      </c>
      <c r="D498" s="81">
        <v>43543</v>
      </c>
      <c r="E498" s="49" t="s">
        <v>657</v>
      </c>
      <c r="F498" t="s">
        <v>411</v>
      </c>
      <c r="H498" s="3">
        <v>5000</v>
      </c>
      <c r="I498" s="3">
        <f t="shared" si="11"/>
        <v>-330531.84999999998</v>
      </c>
    </row>
    <row r="499" spans="1:10" x14ac:dyDescent="0.25">
      <c r="A499" t="s">
        <v>158</v>
      </c>
      <c r="C499">
        <v>13046</v>
      </c>
      <c r="D499" s="81">
        <v>43543</v>
      </c>
      <c r="E499" s="49" t="s">
        <v>594</v>
      </c>
      <c r="F499" t="s">
        <v>230</v>
      </c>
      <c r="H499" s="3">
        <v>42184.5</v>
      </c>
      <c r="I499" s="3">
        <f t="shared" si="11"/>
        <v>-372716.35</v>
      </c>
    </row>
    <row r="500" spans="1:10" x14ac:dyDescent="0.25">
      <c r="C500">
        <v>13047</v>
      </c>
      <c r="D500" s="81">
        <v>43543</v>
      </c>
      <c r="E500" s="49" t="s">
        <v>658</v>
      </c>
      <c r="F500" t="s">
        <v>365</v>
      </c>
      <c r="H500" s="3">
        <v>33000</v>
      </c>
      <c r="I500" s="3">
        <f t="shared" si="11"/>
        <v>-405716.35</v>
      </c>
    </row>
    <row r="501" spans="1:10" x14ac:dyDescent="0.25">
      <c r="A501" t="s">
        <v>158</v>
      </c>
      <c r="C501">
        <v>13048</v>
      </c>
      <c r="D501" s="81">
        <v>43543</v>
      </c>
      <c r="E501" s="49" t="s">
        <v>659</v>
      </c>
      <c r="F501" t="s">
        <v>177</v>
      </c>
      <c r="H501" s="3">
        <v>2044.52</v>
      </c>
      <c r="I501" s="3">
        <f t="shared" si="11"/>
        <v>-407760.87</v>
      </c>
    </row>
    <row r="502" spans="1:10" x14ac:dyDescent="0.25">
      <c r="A502" t="s">
        <v>158</v>
      </c>
      <c r="C502">
        <v>13049</v>
      </c>
      <c r="D502" s="81">
        <v>43543</v>
      </c>
      <c r="E502" s="49" t="s">
        <v>633</v>
      </c>
      <c r="F502" t="s">
        <v>49</v>
      </c>
      <c r="H502" s="3">
        <v>2460.2800000000002</v>
      </c>
      <c r="I502" s="3">
        <f t="shared" si="11"/>
        <v>-410221.15</v>
      </c>
    </row>
    <row r="503" spans="1:10" x14ac:dyDescent="0.25">
      <c r="A503" t="s">
        <v>158</v>
      </c>
      <c r="C503">
        <v>13050</v>
      </c>
      <c r="D503" s="81">
        <v>43543</v>
      </c>
      <c r="E503" s="49" t="s">
        <v>635</v>
      </c>
      <c r="F503" t="s">
        <v>423</v>
      </c>
      <c r="H503" s="3">
        <v>3000</v>
      </c>
      <c r="I503" s="3">
        <f t="shared" si="11"/>
        <v>-413221.15</v>
      </c>
    </row>
    <row r="504" spans="1:10" x14ac:dyDescent="0.25">
      <c r="C504">
        <v>13051</v>
      </c>
      <c r="D504" s="81">
        <v>43543</v>
      </c>
      <c r="E504" s="49" t="s">
        <v>43</v>
      </c>
      <c r="F504" t="s">
        <v>43</v>
      </c>
      <c r="I504" s="3">
        <f t="shared" si="11"/>
        <v>-413221.15</v>
      </c>
    </row>
    <row r="505" spans="1:10" x14ac:dyDescent="0.25">
      <c r="C505">
        <v>13052</v>
      </c>
      <c r="D505" s="81">
        <v>43543</v>
      </c>
      <c r="E505" s="49" t="s">
        <v>43</v>
      </c>
      <c r="F505" t="s">
        <v>43</v>
      </c>
      <c r="I505" s="3">
        <f t="shared" si="11"/>
        <v>-413221.15</v>
      </c>
    </row>
    <row r="506" spans="1:10" x14ac:dyDescent="0.25">
      <c r="A506" t="s">
        <v>158</v>
      </c>
      <c r="C506">
        <v>13053</v>
      </c>
      <c r="D506" s="81">
        <v>43543</v>
      </c>
      <c r="E506" s="49" t="s">
        <v>660</v>
      </c>
      <c r="F506" t="s">
        <v>464</v>
      </c>
      <c r="H506" s="3">
        <v>15670.88</v>
      </c>
      <c r="I506" s="3">
        <f t="shared" si="11"/>
        <v>-428892.03</v>
      </c>
      <c r="J506" s="3">
        <v>450</v>
      </c>
    </row>
    <row r="507" spans="1:10" x14ac:dyDescent="0.25">
      <c r="A507" t="s">
        <v>158</v>
      </c>
      <c r="C507">
        <v>13054</v>
      </c>
      <c r="D507" s="81">
        <v>43543</v>
      </c>
      <c r="E507" s="49" t="s">
        <v>465</v>
      </c>
      <c r="F507" t="s">
        <v>466</v>
      </c>
      <c r="H507" s="3">
        <v>14691.32</v>
      </c>
      <c r="I507" s="3">
        <f t="shared" si="11"/>
        <v>-443583.35000000003</v>
      </c>
      <c r="J507" s="3">
        <v>450</v>
      </c>
    </row>
    <row r="508" spans="1:10" x14ac:dyDescent="0.25">
      <c r="A508" t="s">
        <v>158</v>
      </c>
      <c r="C508">
        <v>13055</v>
      </c>
      <c r="D508" s="81">
        <v>43543</v>
      </c>
      <c r="E508" s="49" t="s">
        <v>330</v>
      </c>
      <c r="F508" t="s">
        <v>661</v>
      </c>
      <c r="H508" s="3">
        <v>5000</v>
      </c>
      <c r="I508" s="3">
        <f t="shared" si="11"/>
        <v>-448583.35000000003</v>
      </c>
    </row>
    <row r="509" spans="1:10" x14ac:dyDescent="0.25">
      <c r="D509" s="81">
        <v>43544</v>
      </c>
      <c r="E509" s="49" t="s">
        <v>41</v>
      </c>
      <c r="F509" t="s">
        <v>41</v>
      </c>
      <c r="G509" s="108">
        <v>92087.5</v>
      </c>
      <c r="I509" s="3">
        <f t="shared" si="11"/>
        <v>-356495.85000000003</v>
      </c>
    </row>
    <row r="510" spans="1:10" x14ac:dyDescent="0.25">
      <c r="A510" t="s">
        <v>158</v>
      </c>
      <c r="C510">
        <v>13056</v>
      </c>
      <c r="D510" s="81">
        <v>43606</v>
      </c>
      <c r="E510" s="49" t="s">
        <v>662</v>
      </c>
      <c r="F510" t="s">
        <v>602</v>
      </c>
      <c r="H510" s="3">
        <v>3000</v>
      </c>
      <c r="I510" s="3">
        <f t="shared" si="11"/>
        <v>-359495.85000000003</v>
      </c>
    </row>
    <row r="511" spans="1:10" x14ac:dyDescent="0.25">
      <c r="A511" t="s">
        <v>158</v>
      </c>
      <c r="C511">
        <v>13057</v>
      </c>
      <c r="D511" s="81">
        <v>43545</v>
      </c>
      <c r="E511" s="49" t="s">
        <v>663</v>
      </c>
      <c r="F511" t="s">
        <v>361</v>
      </c>
      <c r="H511" s="3">
        <v>10000</v>
      </c>
      <c r="I511" s="3">
        <f t="shared" si="11"/>
        <v>-369495.85000000003</v>
      </c>
    </row>
    <row r="512" spans="1:10" x14ac:dyDescent="0.25">
      <c r="A512" t="s">
        <v>158</v>
      </c>
      <c r="C512">
        <v>13058</v>
      </c>
      <c r="D512" s="81">
        <v>43545</v>
      </c>
      <c r="E512" s="49" t="s">
        <v>142</v>
      </c>
      <c r="F512" t="s">
        <v>430</v>
      </c>
      <c r="H512" s="3">
        <v>1500</v>
      </c>
      <c r="I512" s="3">
        <f t="shared" si="11"/>
        <v>-370995.85000000003</v>
      </c>
    </row>
    <row r="513" spans="1:9" x14ac:dyDescent="0.25">
      <c r="A513" t="s">
        <v>158</v>
      </c>
      <c r="C513">
        <v>13059</v>
      </c>
      <c r="D513" s="81">
        <v>43546</v>
      </c>
      <c r="E513" s="49" t="s">
        <v>664</v>
      </c>
      <c r="F513" t="s">
        <v>665</v>
      </c>
      <c r="H513" s="3">
        <v>2000</v>
      </c>
      <c r="I513" s="3">
        <f t="shared" si="11"/>
        <v>-372995.85000000003</v>
      </c>
    </row>
    <row r="514" spans="1:9" x14ac:dyDescent="0.25">
      <c r="C514">
        <v>13060</v>
      </c>
      <c r="D514" s="81">
        <v>43546</v>
      </c>
      <c r="E514" s="49" t="s">
        <v>666</v>
      </c>
      <c r="F514" t="s">
        <v>205</v>
      </c>
      <c r="H514" s="3">
        <v>5000</v>
      </c>
      <c r="I514" s="3">
        <f t="shared" si="11"/>
        <v>-377995.85000000003</v>
      </c>
    </row>
    <row r="515" spans="1:9" x14ac:dyDescent="0.25">
      <c r="A515" t="s">
        <v>158</v>
      </c>
      <c r="C515">
        <v>13061</v>
      </c>
      <c r="D515" s="81">
        <v>43546</v>
      </c>
      <c r="E515" s="49" t="s">
        <v>667</v>
      </c>
      <c r="F515" t="s">
        <v>668</v>
      </c>
      <c r="H515" s="3">
        <v>5000</v>
      </c>
      <c r="I515" s="3">
        <f t="shared" si="11"/>
        <v>-382995.85000000003</v>
      </c>
    </row>
    <row r="516" spans="1:9" x14ac:dyDescent="0.25">
      <c r="A516" t="s">
        <v>158</v>
      </c>
      <c r="C516">
        <v>13062</v>
      </c>
      <c r="D516" s="81">
        <v>43546</v>
      </c>
      <c r="E516" s="49" t="s">
        <v>669</v>
      </c>
      <c r="F516" t="s">
        <v>402</v>
      </c>
      <c r="H516" s="3">
        <v>22000</v>
      </c>
      <c r="I516" s="3">
        <f t="shared" si="11"/>
        <v>-404995.85000000003</v>
      </c>
    </row>
    <row r="517" spans="1:9" x14ac:dyDescent="0.25">
      <c r="A517" t="s">
        <v>158</v>
      </c>
      <c r="C517">
        <v>13063</v>
      </c>
      <c r="D517" s="81">
        <v>43546</v>
      </c>
      <c r="E517" s="49" t="s">
        <v>670</v>
      </c>
      <c r="F517" t="s">
        <v>671</v>
      </c>
      <c r="H517" s="3">
        <v>15000</v>
      </c>
      <c r="I517" s="3">
        <f t="shared" si="11"/>
        <v>-419995.85000000003</v>
      </c>
    </row>
    <row r="518" spans="1:9" x14ac:dyDescent="0.25">
      <c r="C518">
        <v>13064</v>
      </c>
      <c r="D518" s="81">
        <v>43550</v>
      </c>
      <c r="E518" s="49" t="s">
        <v>672</v>
      </c>
      <c r="F518" t="s">
        <v>281</v>
      </c>
      <c r="H518" s="3">
        <v>7000</v>
      </c>
      <c r="I518" s="3">
        <f t="shared" si="11"/>
        <v>-426995.85000000003</v>
      </c>
    </row>
    <row r="519" spans="1:9" x14ac:dyDescent="0.25">
      <c r="C519">
        <v>13065</v>
      </c>
      <c r="D519" s="81">
        <v>43553</v>
      </c>
      <c r="E519" s="49" t="s">
        <v>331</v>
      </c>
      <c r="F519" t="s">
        <v>361</v>
      </c>
      <c r="H519" s="3">
        <v>33000</v>
      </c>
      <c r="I519" s="3">
        <f t="shared" si="11"/>
        <v>-459995.85000000003</v>
      </c>
    </row>
    <row r="520" spans="1:9" x14ac:dyDescent="0.25">
      <c r="C520">
        <v>13066</v>
      </c>
      <c r="D520" s="81">
        <v>43553</v>
      </c>
      <c r="E520" s="49" t="s">
        <v>673</v>
      </c>
      <c r="F520" t="s">
        <v>511</v>
      </c>
      <c r="H520" s="3">
        <v>25000</v>
      </c>
      <c r="I520" s="3">
        <f t="shared" si="11"/>
        <v>-484995.85000000003</v>
      </c>
    </row>
    <row r="521" spans="1:9" x14ac:dyDescent="0.25">
      <c r="C521">
        <v>13067</v>
      </c>
      <c r="D521" s="81">
        <v>43553</v>
      </c>
      <c r="E521" s="49" t="s">
        <v>142</v>
      </c>
      <c r="F521" t="s">
        <v>288</v>
      </c>
      <c r="H521" s="3">
        <v>20000</v>
      </c>
      <c r="I521" s="3">
        <f t="shared" si="11"/>
        <v>-504995.85000000003</v>
      </c>
    </row>
    <row r="522" spans="1:9" x14ac:dyDescent="0.25">
      <c r="C522">
        <v>13068</v>
      </c>
      <c r="D522" s="81">
        <v>43553</v>
      </c>
      <c r="E522" s="49" t="s">
        <v>142</v>
      </c>
      <c r="F522" t="s">
        <v>57</v>
      </c>
      <c r="H522" s="3">
        <v>20000</v>
      </c>
      <c r="I522" s="3">
        <f t="shared" ref="I522:I596" si="12">+I521+G522-H522</f>
        <v>-524995.85000000009</v>
      </c>
    </row>
    <row r="523" spans="1:9" x14ac:dyDescent="0.25">
      <c r="C523">
        <v>13069</v>
      </c>
      <c r="D523" s="81">
        <v>43553</v>
      </c>
      <c r="E523" s="49" t="s">
        <v>142</v>
      </c>
      <c r="F523" t="s">
        <v>542</v>
      </c>
      <c r="H523" s="3">
        <v>10000</v>
      </c>
      <c r="I523" s="3">
        <f t="shared" si="12"/>
        <v>-534995.85000000009</v>
      </c>
    </row>
    <row r="524" spans="1:9" x14ac:dyDescent="0.25">
      <c r="C524">
        <v>13070</v>
      </c>
      <c r="D524" s="81">
        <v>43553</v>
      </c>
      <c r="E524" s="49" t="s">
        <v>142</v>
      </c>
      <c r="F524" t="s">
        <v>399</v>
      </c>
      <c r="H524" s="3">
        <v>10000</v>
      </c>
      <c r="I524" s="3">
        <f t="shared" si="12"/>
        <v>-544995.85000000009</v>
      </c>
    </row>
    <row r="525" spans="1:9" x14ac:dyDescent="0.25">
      <c r="C525">
        <v>13071</v>
      </c>
      <c r="D525" s="81">
        <v>43553</v>
      </c>
      <c r="E525" s="49" t="s">
        <v>142</v>
      </c>
      <c r="F525" t="s">
        <v>398</v>
      </c>
      <c r="H525" s="3">
        <v>15000</v>
      </c>
      <c r="I525" s="3">
        <f t="shared" si="12"/>
        <v>-559995.85000000009</v>
      </c>
    </row>
    <row r="526" spans="1:9" x14ac:dyDescent="0.25">
      <c r="C526">
        <v>13072</v>
      </c>
      <c r="D526" s="81">
        <v>43553</v>
      </c>
      <c r="E526" s="49" t="s">
        <v>142</v>
      </c>
      <c r="F526" t="s">
        <v>419</v>
      </c>
      <c r="H526" s="3">
        <v>15000</v>
      </c>
      <c r="I526" s="3">
        <f t="shared" si="12"/>
        <v>-574995.85000000009</v>
      </c>
    </row>
    <row r="527" spans="1:9" x14ac:dyDescent="0.25">
      <c r="C527">
        <v>13073</v>
      </c>
      <c r="D527" s="81">
        <v>43553</v>
      </c>
      <c r="E527" s="49" t="s">
        <v>142</v>
      </c>
      <c r="F527" t="s">
        <v>382</v>
      </c>
      <c r="H527" s="3">
        <v>10000</v>
      </c>
      <c r="I527" s="3">
        <f t="shared" si="12"/>
        <v>-584995.85000000009</v>
      </c>
    </row>
    <row r="528" spans="1:9" x14ac:dyDescent="0.25">
      <c r="C528">
        <v>13074</v>
      </c>
      <c r="D528" s="81">
        <v>43553</v>
      </c>
      <c r="E528" s="49" t="s">
        <v>142</v>
      </c>
      <c r="F528" t="s">
        <v>294</v>
      </c>
      <c r="H528" s="3">
        <v>12000</v>
      </c>
      <c r="I528" s="3">
        <f t="shared" si="12"/>
        <v>-596995.85000000009</v>
      </c>
    </row>
    <row r="529" spans="3:9" x14ac:dyDescent="0.25">
      <c r="C529">
        <v>13075</v>
      </c>
      <c r="D529" s="81">
        <v>43553</v>
      </c>
      <c r="E529" s="49" t="s">
        <v>142</v>
      </c>
      <c r="F529" t="s">
        <v>303</v>
      </c>
      <c r="H529" s="3">
        <v>7000</v>
      </c>
      <c r="I529" s="3">
        <f t="shared" si="12"/>
        <v>-603995.85000000009</v>
      </c>
    </row>
    <row r="530" spans="3:9" x14ac:dyDescent="0.25">
      <c r="C530">
        <v>13076</v>
      </c>
      <c r="D530" s="81">
        <v>43553</v>
      </c>
      <c r="E530" s="49" t="s">
        <v>142</v>
      </c>
      <c r="F530" t="s">
        <v>302</v>
      </c>
      <c r="H530" s="3">
        <v>7000</v>
      </c>
      <c r="I530" s="3">
        <f t="shared" si="12"/>
        <v>-610995.85000000009</v>
      </c>
    </row>
    <row r="531" spans="3:9" x14ac:dyDescent="0.25">
      <c r="C531">
        <v>13077</v>
      </c>
      <c r="D531" s="81">
        <v>43553</v>
      </c>
      <c r="E531" s="49" t="s">
        <v>142</v>
      </c>
      <c r="F531" t="s">
        <v>347</v>
      </c>
      <c r="H531" s="3">
        <v>7000</v>
      </c>
      <c r="I531" s="3">
        <f t="shared" si="12"/>
        <v>-617995.85000000009</v>
      </c>
    </row>
    <row r="532" spans="3:9" x14ac:dyDescent="0.25">
      <c r="C532">
        <v>13078</v>
      </c>
      <c r="D532" s="81">
        <v>43553</v>
      </c>
      <c r="E532" s="49" t="s">
        <v>142</v>
      </c>
      <c r="F532" t="s">
        <v>320</v>
      </c>
      <c r="H532" s="3">
        <v>6000</v>
      </c>
      <c r="I532" s="3">
        <f t="shared" si="12"/>
        <v>-623995.85000000009</v>
      </c>
    </row>
    <row r="533" spans="3:9" x14ac:dyDescent="0.25">
      <c r="C533">
        <v>13079</v>
      </c>
      <c r="D533" s="81">
        <v>43553</v>
      </c>
      <c r="E533" s="49" t="s">
        <v>142</v>
      </c>
      <c r="F533" t="s">
        <v>49</v>
      </c>
      <c r="H533" s="3">
        <v>6000</v>
      </c>
      <c r="I533" s="3">
        <f t="shared" si="12"/>
        <v>-629995.85000000009</v>
      </c>
    </row>
    <row r="534" spans="3:9" x14ac:dyDescent="0.25">
      <c r="C534">
        <v>13080</v>
      </c>
      <c r="D534" s="81">
        <v>43553</v>
      </c>
      <c r="E534" s="49" t="s">
        <v>142</v>
      </c>
      <c r="F534" t="s">
        <v>50</v>
      </c>
      <c r="H534" s="3">
        <v>6000</v>
      </c>
      <c r="I534" s="3">
        <f t="shared" si="12"/>
        <v>-635995.85000000009</v>
      </c>
    </row>
    <row r="535" spans="3:9" x14ac:dyDescent="0.25">
      <c r="C535">
        <v>13081</v>
      </c>
      <c r="D535" s="81">
        <v>43553</v>
      </c>
      <c r="E535" s="49" t="s">
        <v>142</v>
      </c>
      <c r="F535" t="s">
        <v>48</v>
      </c>
      <c r="H535" s="3">
        <v>6000</v>
      </c>
      <c r="I535" s="3">
        <f t="shared" si="12"/>
        <v>-641995.85000000009</v>
      </c>
    </row>
    <row r="536" spans="3:9" x14ac:dyDescent="0.25">
      <c r="C536">
        <v>13082</v>
      </c>
      <c r="D536" s="81">
        <v>43553</v>
      </c>
      <c r="E536" s="49" t="s">
        <v>142</v>
      </c>
      <c r="F536" t="s">
        <v>304</v>
      </c>
      <c r="H536" s="3">
        <v>6000</v>
      </c>
      <c r="I536" s="3">
        <f t="shared" si="12"/>
        <v>-647995.85000000009</v>
      </c>
    </row>
    <row r="537" spans="3:9" x14ac:dyDescent="0.25">
      <c r="C537">
        <v>13083</v>
      </c>
      <c r="D537" s="81">
        <v>43553</v>
      </c>
      <c r="E537" s="49" t="s">
        <v>286</v>
      </c>
      <c r="F537" t="s">
        <v>195</v>
      </c>
      <c r="H537" s="3">
        <v>6000</v>
      </c>
      <c r="I537" s="3">
        <f t="shared" si="12"/>
        <v>-653995.85000000009</v>
      </c>
    </row>
    <row r="538" spans="3:9" x14ac:dyDescent="0.25">
      <c r="C538">
        <v>13084</v>
      </c>
      <c r="D538" s="81">
        <v>43553</v>
      </c>
      <c r="E538" s="49" t="s">
        <v>142</v>
      </c>
      <c r="F538" t="s">
        <v>383</v>
      </c>
      <c r="H538" s="3">
        <v>3000</v>
      </c>
      <c r="I538" s="3">
        <f t="shared" si="12"/>
        <v>-656995.85000000009</v>
      </c>
    </row>
    <row r="539" spans="3:9" x14ac:dyDescent="0.25">
      <c r="C539">
        <v>13085</v>
      </c>
      <c r="D539" s="81">
        <v>43553</v>
      </c>
      <c r="E539" s="49" t="s">
        <v>142</v>
      </c>
      <c r="F539" t="s">
        <v>470</v>
      </c>
      <c r="H539" s="3">
        <v>2000</v>
      </c>
      <c r="I539" s="3">
        <f t="shared" si="12"/>
        <v>-658995.85000000009</v>
      </c>
    </row>
    <row r="540" spans="3:9" x14ac:dyDescent="0.25">
      <c r="C540">
        <v>13086</v>
      </c>
      <c r="D540" s="81">
        <v>43553</v>
      </c>
      <c r="E540" s="49" t="s">
        <v>142</v>
      </c>
      <c r="F540" t="s">
        <v>462</v>
      </c>
      <c r="H540" s="3">
        <v>7000</v>
      </c>
      <c r="I540" s="3">
        <f t="shared" si="12"/>
        <v>-665995.85000000009</v>
      </c>
    </row>
    <row r="541" spans="3:9" x14ac:dyDescent="0.25">
      <c r="C541">
        <v>13087</v>
      </c>
      <c r="D541" s="81">
        <v>43553</v>
      </c>
      <c r="E541" s="49" t="s">
        <v>142</v>
      </c>
      <c r="F541" t="s">
        <v>361</v>
      </c>
      <c r="H541" s="3">
        <v>5000</v>
      </c>
      <c r="I541" s="3">
        <f t="shared" si="12"/>
        <v>-670995.85000000009</v>
      </c>
    </row>
    <row r="542" spans="3:9" x14ac:dyDescent="0.25">
      <c r="C542">
        <v>13088</v>
      </c>
      <c r="D542" s="81">
        <v>43553</v>
      </c>
      <c r="E542" s="49" t="s">
        <v>142</v>
      </c>
      <c r="F542" t="s">
        <v>350</v>
      </c>
      <c r="H542" s="3">
        <v>5000</v>
      </c>
      <c r="I542" s="3">
        <f t="shared" si="12"/>
        <v>-675995.85000000009</v>
      </c>
    </row>
    <row r="543" spans="3:9" x14ac:dyDescent="0.25">
      <c r="C543">
        <v>13089</v>
      </c>
      <c r="D543" s="81">
        <v>43553</v>
      </c>
      <c r="E543" s="49" t="s">
        <v>674</v>
      </c>
      <c r="F543" t="s">
        <v>442</v>
      </c>
      <c r="H543" s="3">
        <v>2700</v>
      </c>
      <c r="I543" s="3">
        <f t="shared" si="12"/>
        <v>-678695.85000000009</v>
      </c>
    </row>
    <row r="544" spans="3:9" x14ac:dyDescent="0.25">
      <c r="C544">
        <v>13090</v>
      </c>
      <c r="D544" s="81">
        <v>43553</v>
      </c>
      <c r="E544" s="49" t="s">
        <v>675</v>
      </c>
      <c r="F544" t="s">
        <v>676</v>
      </c>
      <c r="H544" s="3">
        <v>49600</v>
      </c>
      <c r="I544" s="3">
        <f t="shared" si="12"/>
        <v>-728295.85000000009</v>
      </c>
    </row>
    <row r="545" spans="1:10" x14ac:dyDescent="0.25">
      <c r="D545" s="81">
        <v>43553</v>
      </c>
      <c r="E545" s="49" t="s">
        <v>41</v>
      </c>
      <c r="F545" t="s">
        <v>41</v>
      </c>
      <c r="G545" s="108">
        <v>50000</v>
      </c>
      <c r="I545" s="3">
        <f t="shared" si="12"/>
        <v>-678295.85000000009</v>
      </c>
    </row>
    <row r="546" spans="1:10" x14ac:dyDescent="0.25">
      <c r="F546" t="s">
        <v>356</v>
      </c>
      <c r="H546" s="3">
        <v>932.45</v>
      </c>
      <c r="I546" s="3">
        <f t="shared" si="12"/>
        <v>-679228.3</v>
      </c>
    </row>
    <row r="548" spans="1:10" x14ac:dyDescent="0.25">
      <c r="F548" t="s">
        <v>214</v>
      </c>
      <c r="G548" s="108">
        <f>SUM(G466:G547)</f>
        <v>1142087.5</v>
      </c>
      <c r="H548" s="3">
        <f>SUM(H466:H547)</f>
        <v>1192409.6599999999</v>
      </c>
    </row>
    <row r="551" spans="1:10" x14ac:dyDescent="0.25">
      <c r="I551" s="3">
        <f>+I546</f>
        <v>-679228.3</v>
      </c>
    </row>
    <row r="552" spans="1:10" x14ac:dyDescent="0.25">
      <c r="E552" s="49" t="s">
        <v>41</v>
      </c>
      <c r="F552" t="s">
        <v>41</v>
      </c>
      <c r="G552" s="108">
        <v>100000</v>
      </c>
      <c r="I552" s="3">
        <f t="shared" si="12"/>
        <v>-579228.30000000005</v>
      </c>
    </row>
    <row r="553" spans="1:10" x14ac:dyDescent="0.25">
      <c r="A553" t="s">
        <v>158</v>
      </c>
      <c r="C553">
        <v>13091</v>
      </c>
      <c r="D553" s="81">
        <v>43571</v>
      </c>
      <c r="E553" s="49" t="s">
        <v>142</v>
      </c>
      <c r="F553" t="s">
        <v>294</v>
      </c>
      <c r="H553" s="3">
        <v>12000</v>
      </c>
      <c r="I553" s="3">
        <f t="shared" si="12"/>
        <v>-591228.30000000005</v>
      </c>
    </row>
    <row r="554" spans="1:10" x14ac:dyDescent="0.25">
      <c r="A554" t="s">
        <v>158</v>
      </c>
      <c r="C554">
        <v>13092</v>
      </c>
      <c r="D554" s="81">
        <v>43571</v>
      </c>
      <c r="E554" s="49" t="s">
        <v>481</v>
      </c>
      <c r="F554" t="s">
        <v>464</v>
      </c>
      <c r="H554" s="3">
        <v>14004.42</v>
      </c>
      <c r="I554" s="3">
        <f t="shared" si="12"/>
        <v>-605232.72000000009</v>
      </c>
      <c r="J554" s="3">
        <v>450</v>
      </c>
    </row>
    <row r="555" spans="1:10" x14ac:dyDescent="0.25">
      <c r="C555">
        <v>13093</v>
      </c>
      <c r="D555" s="81">
        <v>43571</v>
      </c>
      <c r="E555" s="49" t="s">
        <v>43</v>
      </c>
      <c r="F555" t="s">
        <v>43</v>
      </c>
      <c r="I555" s="3">
        <f t="shared" si="12"/>
        <v>-605232.72000000009</v>
      </c>
    </row>
    <row r="556" spans="1:10" x14ac:dyDescent="0.25">
      <c r="A556" t="s">
        <v>158</v>
      </c>
      <c r="C556">
        <v>13094</v>
      </c>
      <c r="D556" s="81">
        <v>43571</v>
      </c>
      <c r="E556" s="49" t="s">
        <v>634</v>
      </c>
      <c r="F556" t="s">
        <v>177</v>
      </c>
      <c r="H556" s="3">
        <v>537</v>
      </c>
      <c r="I556" s="3">
        <f t="shared" si="12"/>
        <v>-605769.72000000009</v>
      </c>
    </row>
    <row r="557" spans="1:10" x14ac:dyDescent="0.25">
      <c r="A557" t="s">
        <v>158</v>
      </c>
      <c r="C557">
        <v>13095</v>
      </c>
      <c r="D557" s="81">
        <v>43571</v>
      </c>
      <c r="E557" s="49" t="s">
        <v>465</v>
      </c>
      <c r="F557" t="s">
        <v>466</v>
      </c>
      <c r="H557" s="3">
        <v>14013.16</v>
      </c>
      <c r="I557" s="3">
        <f t="shared" si="12"/>
        <v>-619782.88000000012</v>
      </c>
      <c r="J557" s="3">
        <v>450</v>
      </c>
    </row>
    <row r="558" spans="1:10" x14ac:dyDescent="0.25">
      <c r="A558" t="s">
        <v>158</v>
      </c>
      <c r="C558">
        <v>13096</v>
      </c>
      <c r="D558" s="81">
        <v>43571</v>
      </c>
      <c r="E558" s="49" t="s">
        <v>633</v>
      </c>
      <c r="F558" t="s">
        <v>49</v>
      </c>
      <c r="H558" s="3">
        <v>6733</v>
      </c>
      <c r="I558" s="3">
        <f t="shared" si="12"/>
        <v>-626515.88000000012</v>
      </c>
    </row>
    <row r="559" spans="1:10" x14ac:dyDescent="0.25">
      <c r="A559" t="s">
        <v>158</v>
      </c>
      <c r="C559">
        <v>13097</v>
      </c>
      <c r="D559" s="81">
        <v>43571</v>
      </c>
      <c r="E559" s="49" t="s">
        <v>331</v>
      </c>
      <c r="F559" t="s">
        <v>361</v>
      </c>
      <c r="H559" s="3">
        <v>26000</v>
      </c>
      <c r="I559" s="3">
        <f t="shared" si="12"/>
        <v>-652515.88000000012</v>
      </c>
    </row>
    <row r="560" spans="1:10" x14ac:dyDescent="0.25">
      <c r="C560">
        <v>13098</v>
      </c>
      <c r="D560" s="81">
        <v>43571</v>
      </c>
      <c r="E560" s="49" t="s">
        <v>43</v>
      </c>
      <c r="F560" t="s">
        <v>43</v>
      </c>
      <c r="I560" s="3">
        <f t="shared" si="12"/>
        <v>-652515.88000000012</v>
      </c>
    </row>
    <row r="561" spans="1:9" x14ac:dyDescent="0.25">
      <c r="A561" t="s">
        <v>158</v>
      </c>
      <c r="C561">
        <v>13099</v>
      </c>
      <c r="D561" s="81">
        <v>43571</v>
      </c>
      <c r="E561" s="49" t="s">
        <v>675</v>
      </c>
      <c r="F561" t="s">
        <v>676</v>
      </c>
      <c r="H561" s="3">
        <v>100000</v>
      </c>
      <c r="I561" s="3">
        <f t="shared" si="12"/>
        <v>-752515.88000000012</v>
      </c>
    </row>
    <row r="562" spans="1:9" x14ac:dyDescent="0.25">
      <c r="A562" t="s">
        <v>158</v>
      </c>
      <c r="C562">
        <v>13100</v>
      </c>
      <c r="D562" s="81">
        <v>43571</v>
      </c>
      <c r="E562" s="49" t="s">
        <v>677</v>
      </c>
      <c r="F562" t="s">
        <v>319</v>
      </c>
      <c r="H562" s="3">
        <v>895</v>
      </c>
      <c r="I562" s="3">
        <f t="shared" si="12"/>
        <v>-753410.88000000012</v>
      </c>
    </row>
    <row r="563" spans="1:9" x14ac:dyDescent="0.25">
      <c r="A563" t="s">
        <v>158</v>
      </c>
      <c r="C563">
        <v>13101</v>
      </c>
      <c r="D563" s="81">
        <v>43571</v>
      </c>
      <c r="E563" s="49" t="s">
        <v>678</v>
      </c>
      <c r="F563" t="s">
        <v>294</v>
      </c>
      <c r="H563" s="3">
        <v>5000</v>
      </c>
      <c r="I563" s="3">
        <f t="shared" si="12"/>
        <v>-758410.88000000012</v>
      </c>
    </row>
    <row r="564" spans="1:9" x14ac:dyDescent="0.25">
      <c r="A564" t="s">
        <v>158</v>
      </c>
      <c r="C564">
        <v>13102</v>
      </c>
      <c r="D564" s="81">
        <v>43571</v>
      </c>
      <c r="E564" s="49" t="s">
        <v>142</v>
      </c>
      <c r="F564" t="s">
        <v>474</v>
      </c>
      <c r="H564" s="3">
        <v>3000</v>
      </c>
      <c r="I564" s="3">
        <f t="shared" si="12"/>
        <v>-761410.88000000012</v>
      </c>
    </row>
    <row r="565" spans="1:9" x14ac:dyDescent="0.25">
      <c r="E565" s="49" t="s">
        <v>41</v>
      </c>
      <c r="F565" t="s">
        <v>41</v>
      </c>
      <c r="G565" s="108">
        <v>1000000</v>
      </c>
      <c r="I565" s="3">
        <f t="shared" si="12"/>
        <v>238589.11999999988</v>
      </c>
    </row>
    <row r="566" spans="1:9" x14ac:dyDescent="0.25">
      <c r="A566" t="s">
        <v>158</v>
      </c>
      <c r="C566">
        <v>13103</v>
      </c>
      <c r="D566" s="81">
        <v>43572</v>
      </c>
      <c r="E566" s="49" t="s">
        <v>679</v>
      </c>
      <c r="F566" t="s">
        <v>234</v>
      </c>
      <c r="H566" s="3">
        <v>61970</v>
      </c>
      <c r="I566" s="3">
        <f t="shared" si="12"/>
        <v>176619.11999999988</v>
      </c>
    </row>
    <row r="567" spans="1:9" x14ac:dyDescent="0.25">
      <c r="A567" t="s">
        <v>158</v>
      </c>
      <c r="C567">
        <v>13104</v>
      </c>
      <c r="D567" s="81">
        <v>43572</v>
      </c>
      <c r="E567" s="49" t="s">
        <v>680</v>
      </c>
      <c r="F567" t="s">
        <v>309</v>
      </c>
      <c r="H567" s="3">
        <v>10000</v>
      </c>
      <c r="I567" s="3">
        <f t="shared" si="12"/>
        <v>166619.11999999988</v>
      </c>
    </row>
    <row r="568" spans="1:9" x14ac:dyDescent="0.25">
      <c r="A568" t="s">
        <v>158</v>
      </c>
      <c r="C568">
        <v>13105</v>
      </c>
      <c r="D568" s="81">
        <v>43572</v>
      </c>
      <c r="E568" s="49" t="s">
        <v>375</v>
      </c>
      <c r="F568" t="s">
        <v>153</v>
      </c>
      <c r="H568" s="3">
        <v>126640</v>
      </c>
      <c r="I568" s="3">
        <f t="shared" si="12"/>
        <v>39979.119999999879</v>
      </c>
    </row>
    <row r="569" spans="1:9" x14ac:dyDescent="0.25">
      <c r="A569" t="s">
        <v>158</v>
      </c>
      <c r="C569">
        <v>13106</v>
      </c>
      <c r="D569" s="81">
        <v>43572</v>
      </c>
      <c r="E569" s="49" t="s">
        <v>681</v>
      </c>
      <c r="F569" t="s">
        <v>153</v>
      </c>
      <c r="H569" s="3">
        <v>50000</v>
      </c>
      <c r="I569" s="3">
        <f t="shared" si="12"/>
        <v>-10020.880000000121</v>
      </c>
    </row>
    <row r="570" spans="1:9" x14ac:dyDescent="0.25">
      <c r="A570" t="s">
        <v>158</v>
      </c>
      <c r="C570">
        <v>13107</v>
      </c>
      <c r="D570" s="81">
        <v>43572</v>
      </c>
      <c r="E570" s="49" t="s">
        <v>682</v>
      </c>
      <c r="F570" t="s">
        <v>401</v>
      </c>
      <c r="H570" s="3">
        <v>10000</v>
      </c>
      <c r="I570" s="3">
        <f t="shared" si="12"/>
        <v>-20020.880000000121</v>
      </c>
    </row>
    <row r="571" spans="1:9" x14ac:dyDescent="0.25">
      <c r="A571" t="s">
        <v>158</v>
      </c>
      <c r="C571">
        <v>13108</v>
      </c>
      <c r="D571" s="81">
        <v>43572</v>
      </c>
      <c r="E571" s="49" t="s">
        <v>683</v>
      </c>
      <c r="F571" t="s">
        <v>315</v>
      </c>
      <c r="H571" s="3">
        <v>4000</v>
      </c>
      <c r="I571" s="3">
        <f t="shared" si="12"/>
        <v>-24020.880000000121</v>
      </c>
    </row>
    <row r="572" spans="1:9" x14ac:dyDescent="0.25">
      <c r="A572" t="s">
        <v>158</v>
      </c>
      <c r="C572">
        <v>13109</v>
      </c>
      <c r="D572" s="81">
        <v>43572</v>
      </c>
      <c r="E572" s="49" t="s">
        <v>142</v>
      </c>
      <c r="F572" t="s">
        <v>684</v>
      </c>
      <c r="H572" s="3">
        <v>5000</v>
      </c>
      <c r="I572" s="3">
        <f t="shared" si="12"/>
        <v>-29020.880000000121</v>
      </c>
    </row>
    <row r="573" spans="1:9" x14ac:dyDescent="0.25">
      <c r="A573" t="s">
        <v>158</v>
      </c>
      <c r="C573">
        <v>13110</v>
      </c>
      <c r="D573" s="81">
        <v>43572</v>
      </c>
      <c r="E573" s="49" t="s">
        <v>685</v>
      </c>
      <c r="F573" t="s">
        <v>288</v>
      </c>
      <c r="H573" s="3">
        <v>30000</v>
      </c>
      <c r="I573" s="3">
        <f t="shared" si="12"/>
        <v>-59020.880000000121</v>
      </c>
    </row>
    <row r="574" spans="1:9" x14ac:dyDescent="0.25">
      <c r="C574">
        <v>13111</v>
      </c>
      <c r="D574" s="81">
        <v>43573</v>
      </c>
      <c r="E574" s="49" t="s">
        <v>686</v>
      </c>
      <c r="F574" t="s">
        <v>402</v>
      </c>
      <c r="H574" s="3">
        <v>77000</v>
      </c>
      <c r="I574" s="3">
        <f t="shared" si="12"/>
        <v>-136020.88000000012</v>
      </c>
    </row>
    <row r="575" spans="1:9" x14ac:dyDescent="0.25">
      <c r="A575" t="s">
        <v>158</v>
      </c>
      <c r="C575">
        <v>13112</v>
      </c>
      <c r="D575" s="81">
        <v>43573</v>
      </c>
      <c r="E575" s="49" t="s">
        <v>142</v>
      </c>
      <c r="F575" t="s">
        <v>646</v>
      </c>
      <c r="H575" s="3">
        <v>3000</v>
      </c>
      <c r="I575" s="3">
        <f t="shared" si="12"/>
        <v>-139020.88000000012</v>
      </c>
    </row>
    <row r="576" spans="1:9" x14ac:dyDescent="0.25">
      <c r="A576" t="s">
        <v>158</v>
      </c>
      <c r="C576">
        <v>13113</v>
      </c>
      <c r="D576" s="81">
        <v>43573</v>
      </c>
      <c r="E576" s="49" t="s">
        <v>687</v>
      </c>
      <c r="F576" t="s">
        <v>688</v>
      </c>
      <c r="H576" s="3">
        <v>6000</v>
      </c>
      <c r="I576" s="3">
        <f t="shared" si="12"/>
        <v>-145020.88000000012</v>
      </c>
    </row>
    <row r="577" spans="1:9" x14ac:dyDescent="0.25">
      <c r="A577" t="s">
        <v>158</v>
      </c>
      <c r="C577">
        <v>13114</v>
      </c>
      <c r="D577" s="81">
        <v>43573</v>
      </c>
      <c r="E577" s="49" t="s">
        <v>200</v>
      </c>
      <c r="F577" t="s">
        <v>387</v>
      </c>
      <c r="H577" s="3">
        <v>3200</v>
      </c>
      <c r="I577" s="3">
        <f t="shared" si="12"/>
        <v>-148220.88000000012</v>
      </c>
    </row>
    <row r="578" spans="1:9" x14ac:dyDescent="0.25">
      <c r="A578" t="s">
        <v>158</v>
      </c>
      <c r="C578">
        <v>13115</v>
      </c>
      <c r="D578" s="81">
        <v>43573</v>
      </c>
      <c r="E578" s="49" t="s">
        <v>689</v>
      </c>
      <c r="F578" t="s">
        <v>294</v>
      </c>
      <c r="H578" s="3">
        <v>10000</v>
      </c>
      <c r="I578" s="3">
        <f t="shared" si="12"/>
        <v>-158220.88000000012</v>
      </c>
    </row>
    <row r="579" spans="1:9" x14ac:dyDescent="0.25">
      <c r="A579" t="s">
        <v>158</v>
      </c>
      <c r="C579">
        <v>13116</v>
      </c>
      <c r="D579" s="81">
        <v>43573</v>
      </c>
      <c r="E579" s="49" t="s">
        <v>690</v>
      </c>
      <c r="F579" t="s">
        <v>279</v>
      </c>
      <c r="H579" s="3">
        <v>7000</v>
      </c>
      <c r="I579" s="3">
        <f t="shared" si="12"/>
        <v>-165220.88000000012</v>
      </c>
    </row>
    <row r="580" spans="1:9" x14ac:dyDescent="0.25">
      <c r="A580" t="s">
        <v>158</v>
      </c>
      <c r="C580">
        <v>13117</v>
      </c>
      <c r="D580" s="81">
        <v>43573</v>
      </c>
      <c r="E580" s="49" t="s">
        <v>675</v>
      </c>
      <c r="F580" t="s">
        <v>676</v>
      </c>
      <c r="H580" s="3">
        <v>50000</v>
      </c>
      <c r="I580" s="3">
        <f t="shared" si="12"/>
        <v>-215220.88000000012</v>
      </c>
    </row>
    <row r="581" spans="1:9" x14ac:dyDescent="0.25">
      <c r="C581">
        <v>13118</v>
      </c>
      <c r="D581" s="81">
        <v>43573</v>
      </c>
      <c r="E581" s="49" t="s">
        <v>691</v>
      </c>
      <c r="F581" t="s">
        <v>692</v>
      </c>
      <c r="H581" s="3">
        <v>2000</v>
      </c>
      <c r="I581" s="3">
        <f t="shared" si="12"/>
        <v>-217220.88000000012</v>
      </c>
    </row>
    <row r="582" spans="1:9" x14ac:dyDescent="0.25">
      <c r="A582" t="s">
        <v>158</v>
      </c>
      <c r="C582">
        <v>13119</v>
      </c>
      <c r="D582" s="81">
        <v>43573</v>
      </c>
      <c r="E582" s="49" t="s">
        <v>330</v>
      </c>
      <c r="F582" t="s">
        <v>693</v>
      </c>
      <c r="H582" s="3">
        <v>5000</v>
      </c>
      <c r="I582" s="3">
        <f t="shared" si="12"/>
        <v>-222220.88000000012</v>
      </c>
    </row>
    <row r="583" spans="1:9" x14ac:dyDescent="0.25">
      <c r="D583" s="81">
        <v>43573</v>
      </c>
      <c r="E583" s="49" t="s">
        <v>41</v>
      </c>
      <c r="F583" t="s">
        <v>41</v>
      </c>
      <c r="G583" s="108">
        <v>50000</v>
      </c>
      <c r="I583" s="3">
        <f t="shared" si="12"/>
        <v>-172220.88000000012</v>
      </c>
    </row>
    <row r="584" spans="1:9" x14ac:dyDescent="0.25">
      <c r="A584" t="s">
        <v>158</v>
      </c>
      <c r="C584">
        <v>13120</v>
      </c>
      <c r="D584" s="81">
        <v>43577</v>
      </c>
      <c r="E584" s="49" t="s">
        <v>142</v>
      </c>
      <c r="F584" t="s">
        <v>694</v>
      </c>
      <c r="H584" s="3">
        <v>2500</v>
      </c>
      <c r="I584" s="3">
        <f t="shared" si="12"/>
        <v>-174720.88000000012</v>
      </c>
    </row>
    <row r="585" spans="1:9" x14ac:dyDescent="0.25">
      <c r="A585" t="s">
        <v>158</v>
      </c>
      <c r="C585">
        <v>13121</v>
      </c>
      <c r="D585" s="81">
        <v>43577</v>
      </c>
      <c r="E585" s="49" t="s">
        <v>695</v>
      </c>
      <c r="F585" t="s">
        <v>696</v>
      </c>
      <c r="H585" s="3">
        <v>9000</v>
      </c>
      <c r="I585" s="3">
        <f t="shared" si="12"/>
        <v>-183720.88000000012</v>
      </c>
    </row>
    <row r="586" spans="1:9" x14ac:dyDescent="0.25">
      <c r="C586">
        <v>13122</v>
      </c>
      <c r="D586" s="81">
        <v>43577</v>
      </c>
      <c r="E586" s="49" t="s">
        <v>455</v>
      </c>
      <c r="F586" t="s">
        <v>362</v>
      </c>
      <c r="H586" s="3">
        <v>31186</v>
      </c>
      <c r="I586" s="3">
        <f t="shared" si="12"/>
        <v>-214906.88000000012</v>
      </c>
    </row>
    <row r="587" spans="1:9" x14ac:dyDescent="0.25">
      <c r="A587" t="s">
        <v>158</v>
      </c>
      <c r="C587">
        <v>13123</v>
      </c>
      <c r="D587" s="81">
        <v>43577</v>
      </c>
      <c r="E587" s="49" t="s">
        <v>697</v>
      </c>
      <c r="F587" t="s">
        <v>698</v>
      </c>
      <c r="H587" s="3">
        <v>5000</v>
      </c>
      <c r="I587" s="3">
        <f t="shared" si="12"/>
        <v>-219906.88000000012</v>
      </c>
    </row>
    <row r="588" spans="1:9" x14ac:dyDescent="0.25">
      <c r="C588">
        <v>13124</v>
      </c>
      <c r="D588" s="81">
        <v>43577</v>
      </c>
      <c r="E588" s="49" t="s">
        <v>699</v>
      </c>
      <c r="F588" t="s">
        <v>360</v>
      </c>
      <c r="H588" s="3">
        <v>60000</v>
      </c>
      <c r="I588" s="3">
        <f t="shared" si="12"/>
        <v>-279906.88000000012</v>
      </c>
    </row>
    <row r="589" spans="1:9" x14ac:dyDescent="0.25">
      <c r="D589" s="81">
        <v>43577</v>
      </c>
      <c r="E589" s="49" t="s">
        <v>41</v>
      </c>
      <c r="F589" t="s">
        <v>41</v>
      </c>
      <c r="G589" s="108">
        <v>92087.5</v>
      </c>
      <c r="I589" s="3">
        <f t="shared" si="12"/>
        <v>-187819.38000000012</v>
      </c>
    </row>
    <row r="590" spans="1:9" x14ac:dyDescent="0.25">
      <c r="A590" t="s">
        <v>158</v>
      </c>
      <c r="C590">
        <v>13125</v>
      </c>
      <c r="D590" s="81">
        <v>43578</v>
      </c>
      <c r="E590" s="49" t="s">
        <v>331</v>
      </c>
      <c r="F590" t="s">
        <v>361</v>
      </c>
      <c r="H590" s="3">
        <v>5000</v>
      </c>
      <c r="I590" s="3">
        <f t="shared" si="12"/>
        <v>-192819.38000000012</v>
      </c>
    </row>
    <row r="591" spans="1:9" x14ac:dyDescent="0.25">
      <c r="A591" t="s">
        <v>158</v>
      </c>
      <c r="C591">
        <v>13126</v>
      </c>
      <c r="D591" s="81">
        <v>43578</v>
      </c>
      <c r="E591" s="49" t="s">
        <v>334</v>
      </c>
      <c r="F591" t="s">
        <v>700</v>
      </c>
      <c r="H591" s="3">
        <v>4030.9</v>
      </c>
      <c r="I591" s="3">
        <f t="shared" si="12"/>
        <v>-196850.28000000012</v>
      </c>
    </row>
    <row r="592" spans="1:9" x14ac:dyDescent="0.25">
      <c r="C592">
        <v>13127</v>
      </c>
      <c r="D592" s="81">
        <v>43578</v>
      </c>
      <c r="E592" s="49" t="s">
        <v>43</v>
      </c>
      <c r="F592" t="s">
        <v>43</v>
      </c>
      <c r="I592" s="3">
        <f t="shared" si="12"/>
        <v>-196850.28000000012</v>
      </c>
    </row>
    <row r="593" spans="1:9" x14ac:dyDescent="0.25">
      <c r="A593" t="s">
        <v>158</v>
      </c>
      <c r="C593">
        <v>13128</v>
      </c>
      <c r="D593" s="81">
        <v>43578</v>
      </c>
      <c r="E593" s="49" t="s">
        <v>334</v>
      </c>
      <c r="F593" t="s">
        <v>700</v>
      </c>
      <c r="H593" s="3">
        <v>3407.59</v>
      </c>
      <c r="I593" s="3">
        <f t="shared" si="12"/>
        <v>-200257.87000000011</v>
      </c>
    </row>
    <row r="594" spans="1:9" x14ac:dyDescent="0.25">
      <c r="A594" t="s">
        <v>158</v>
      </c>
      <c r="C594">
        <v>13129</v>
      </c>
      <c r="D594" s="81">
        <v>43578</v>
      </c>
      <c r="E594" s="49" t="s">
        <v>316</v>
      </c>
      <c r="F594" t="s">
        <v>701</v>
      </c>
      <c r="H594" s="3">
        <v>1500</v>
      </c>
      <c r="I594" s="3">
        <f t="shared" si="12"/>
        <v>-201757.87000000011</v>
      </c>
    </row>
    <row r="595" spans="1:9" x14ac:dyDescent="0.25">
      <c r="C595">
        <v>13130</v>
      </c>
      <c r="I595" s="3">
        <f t="shared" si="12"/>
        <v>-201757.87000000011</v>
      </c>
    </row>
    <row r="596" spans="1:9" x14ac:dyDescent="0.25">
      <c r="B596" s="51"/>
      <c r="C596" s="51"/>
      <c r="D596" s="83"/>
      <c r="E596" s="60"/>
      <c r="F596" s="51"/>
      <c r="G596" s="110"/>
      <c r="H596" s="52"/>
      <c r="I596" s="3">
        <f t="shared" si="12"/>
        <v>-201757.87000000011</v>
      </c>
    </row>
    <row r="597" spans="1:9" x14ac:dyDescent="0.25">
      <c r="F597" t="s">
        <v>356</v>
      </c>
      <c r="H597" s="3">
        <f>4313.29+3741.75</f>
        <v>8055.04</v>
      </c>
      <c r="I597" s="3">
        <f>+I596+G597-H597</f>
        <v>-209812.91000000012</v>
      </c>
    </row>
    <row r="598" spans="1:9" x14ac:dyDescent="0.25">
      <c r="I598" s="3">
        <f>+I597+G598-H598</f>
        <v>-209812.91000000012</v>
      </c>
    </row>
    <row r="599" spans="1:9" x14ac:dyDescent="0.25">
      <c r="F599" t="s">
        <v>214</v>
      </c>
      <c r="G599" s="108">
        <f>SUM(G551:G598)</f>
        <v>1242087.5</v>
      </c>
      <c r="H599" s="3">
        <f>SUM(H551:H598)</f>
        <v>772672.1100000001</v>
      </c>
    </row>
    <row r="602" spans="1:9" x14ac:dyDescent="0.25">
      <c r="I602" s="3">
        <f>+I598</f>
        <v>-209812.91000000012</v>
      </c>
    </row>
    <row r="603" spans="1:9" x14ac:dyDescent="0.25">
      <c r="A603" t="s">
        <v>158</v>
      </c>
      <c r="C603">
        <v>13130</v>
      </c>
      <c r="D603" s="81">
        <v>43586</v>
      </c>
      <c r="H603" s="3">
        <v>35000</v>
      </c>
      <c r="I603" s="3">
        <f>+I602-H603+G603</f>
        <v>-244812.91000000012</v>
      </c>
    </row>
    <row r="604" spans="1:9" x14ac:dyDescent="0.25">
      <c r="A604" t="s">
        <v>158</v>
      </c>
      <c r="C604">
        <v>13131</v>
      </c>
      <c r="D604" s="81">
        <v>43586</v>
      </c>
      <c r="E604" s="49" t="s">
        <v>166</v>
      </c>
      <c r="F604" t="s">
        <v>702</v>
      </c>
      <c r="H604" s="3">
        <v>2000</v>
      </c>
      <c r="I604" s="3">
        <f t="shared" ref="I604:I667" si="13">+I603-H604+G604</f>
        <v>-246812.91000000012</v>
      </c>
    </row>
    <row r="605" spans="1:9" x14ac:dyDescent="0.25">
      <c r="A605" t="s">
        <v>158</v>
      </c>
      <c r="C605">
        <v>13132</v>
      </c>
      <c r="D605" s="81">
        <v>43586</v>
      </c>
      <c r="E605" s="49" t="s">
        <v>445</v>
      </c>
      <c r="F605" t="s">
        <v>703</v>
      </c>
      <c r="H605" s="3">
        <v>3935.79</v>
      </c>
      <c r="I605" s="3">
        <f t="shared" si="13"/>
        <v>-250748.70000000013</v>
      </c>
    </row>
    <row r="606" spans="1:9" x14ac:dyDescent="0.25">
      <c r="A606" t="s">
        <v>158</v>
      </c>
      <c r="C606">
        <v>13133</v>
      </c>
      <c r="D606" s="81">
        <v>43586</v>
      </c>
      <c r="E606" s="49" t="s">
        <v>704</v>
      </c>
      <c r="F606" t="s">
        <v>302</v>
      </c>
      <c r="H606" s="3">
        <v>9000</v>
      </c>
      <c r="I606" s="3">
        <f t="shared" si="13"/>
        <v>-259748.70000000013</v>
      </c>
    </row>
    <row r="607" spans="1:9" x14ac:dyDescent="0.25">
      <c r="A607" t="s">
        <v>158</v>
      </c>
      <c r="C607">
        <v>13134</v>
      </c>
      <c r="D607" s="81">
        <v>43586</v>
      </c>
      <c r="E607" s="49" t="s">
        <v>705</v>
      </c>
      <c r="F607" t="s">
        <v>320</v>
      </c>
      <c r="H607" s="3">
        <v>8000</v>
      </c>
      <c r="I607" s="3">
        <f t="shared" si="13"/>
        <v>-267748.70000000013</v>
      </c>
    </row>
    <row r="608" spans="1:9" x14ac:dyDescent="0.25">
      <c r="A608" t="s">
        <v>158</v>
      </c>
      <c r="C608">
        <v>13135</v>
      </c>
      <c r="D608" s="81">
        <v>43586</v>
      </c>
      <c r="E608" s="49" t="s">
        <v>354</v>
      </c>
      <c r="F608" t="s">
        <v>294</v>
      </c>
      <c r="H608" s="3">
        <v>15000</v>
      </c>
      <c r="I608" s="3">
        <f t="shared" si="13"/>
        <v>-282748.70000000013</v>
      </c>
    </row>
    <row r="609" spans="1:9" x14ac:dyDescent="0.25">
      <c r="A609" t="s">
        <v>158</v>
      </c>
      <c r="C609">
        <v>13136</v>
      </c>
      <c r="D609" s="81">
        <v>43586</v>
      </c>
      <c r="E609" s="49" t="s">
        <v>706</v>
      </c>
      <c r="F609" t="s">
        <v>50</v>
      </c>
      <c r="H609" s="3">
        <v>8000</v>
      </c>
      <c r="I609" s="3">
        <f t="shared" si="13"/>
        <v>-290748.70000000013</v>
      </c>
    </row>
    <row r="610" spans="1:9" x14ac:dyDescent="0.25">
      <c r="A610" t="s">
        <v>158</v>
      </c>
      <c r="C610">
        <v>13137</v>
      </c>
      <c r="D610" s="81">
        <v>43586</v>
      </c>
      <c r="E610" s="49" t="s">
        <v>707</v>
      </c>
      <c r="F610" t="s">
        <v>48</v>
      </c>
      <c r="H610" s="3">
        <v>8000</v>
      </c>
      <c r="I610" s="3">
        <f t="shared" si="13"/>
        <v>-298748.70000000013</v>
      </c>
    </row>
    <row r="611" spans="1:9" x14ac:dyDescent="0.25">
      <c r="A611" t="s">
        <v>158</v>
      </c>
      <c r="C611">
        <v>13138</v>
      </c>
      <c r="D611" s="81">
        <v>43586</v>
      </c>
      <c r="E611" s="49" t="s">
        <v>708</v>
      </c>
      <c r="F611" t="s">
        <v>293</v>
      </c>
      <c r="H611" s="3">
        <v>5000</v>
      </c>
      <c r="I611" s="3">
        <f t="shared" si="13"/>
        <v>-303748.70000000013</v>
      </c>
    </row>
    <row r="612" spans="1:9" x14ac:dyDescent="0.25">
      <c r="A612" t="s">
        <v>158</v>
      </c>
      <c r="C612">
        <v>13139</v>
      </c>
      <c r="D612" s="81">
        <v>43586</v>
      </c>
      <c r="E612" s="49" t="s">
        <v>709</v>
      </c>
      <c r="F612" t="s">
        <v>435</v>
      </c>
      <c r="H612" s="3">
        <v>9000</v>
      </c>
      <c r="I612" s="3">
        <f t="shared" si="13"/>
        <v>-312748.70000000013</v>
      </c>
    </row>
    <row r="613" spans="1:9" x14ac:dyDescent="0.25">
      <c r="A613" t="s">
        <v>158</v>
      </c>
      <c r="C613">
        <v>13140</v>
      </c>
      <c r="D613" s="81">
        <v>43586</v>
      </c>
      <c r="E613" s="49" t="s">
        <v>710</v>
      </c>
      <c r="F613" t="s">
        <v>711</v>
      </c>
      <c r="H613" s="3">
        <v>2700</v>
      </c>
      <c r="I613" s="3">
        <f t="shared" si="13"/>
        <v>-315448.70000000013</v>
      </c>
    </row>
    <row r="614" spans="1:9" x14ac:dyDescent="0.25">
      <c r="A614" t="s">
        <v>158</v>
      </c>
      <c r="C614">
        <v>13141</v>
      </c>
      <c r="D614" s="81">
        <v>43587</v>
      </c>
      <c r="E614" s="49" t="s">
        <v>206</v>
      </c>
      <c r="F614" t="s">
        <v>159</v>
      </c>
      <c r="H614" s="3">
        <v>10000</v>
      </c>
      <c r="I614" s="3">
        <f t="shared" si="13"/>
        <v>-325448.70000000013</v>
      </c>
    </row>
    <row r="615" spans="1:9" x14ac:dyDescent="0.25">
      <c r="A615" t="s">
        <v>158</v>
      </c>
      <c r="C615">
        <v>13142</v>
      </c>
      <c r="D615" s="81">
        <v>43587</v>
      </c>
      <c r="E615" s="49" t="s">
        <v>275</v>
      </c>
      <c r="F615" t="s">
        <v>712</v>
      </c>
      <c r="H615" s="3">
        <v>2500</v>
      </c>
      <c r="I615" s="3">
        <f t="shared" si="13"/>
        <v>-327948.70000000013</v>
      </c>
    </row>
    <row r="616" spans="1:9" x14ac:dyDescent="0.25">
      <c r="A616" t="s">
        <v>158</v>
      </c>
      <c r="C616">
        <v>13143</v>
      </c>
      <c r="D616" s="81">
        <v>43591</v>
      </c>
      <c r="E616" s="49" t="s">
        <v>206</v>
      </c>
      <c r="F616" t="s">
        <v>509</v>
      </c>
      <c r="H616" s="3">
        <v>4000</v>
      </c>
      <c r="I616" s="3">
        <f t="shared" si="13"/>
        <v>-331948.70000000013</v>
      </c>
    </row>
    <row r="617" spans="1:9" x14ac:dyDescent="0.25">
      <c r="A617" t="s">
        <v>158</v>
      </c>
      <c r="C617">
        <v>13144</v>
      </c>
      <c r="D617" s="81">
        <v>43593</v>
      </c>
      <c r="E617" s="49" t="s">
        <v>713</v>
      </c>
      <c r="F617" t="s">
        <v>714</v>
      </c>
      <c r="H617" s="3">
        <v>2500</v>
      </c>
      <c r="I617" s="3">
        <f t="shared" si="13"/>
        <v>-334448.70000000013</v>
      </c>
    </row>
    <row r="618" spans="1:9" x14ac:dyDescent="0.25">
      <c r="A618" t="s">
        <v>158</v>
      </c>
      <c r="C618">
        <v>13145</v>
      </c>
      <c r="D618" s="81">
        <v>43593</v>
      </c>
      <c r="E618" s="49" t="s">
        <v>715</v>
      </c>
      <c r="F618" t="s">
        <v>294</v>
      </c>
      <c r="H618" s="3">
        <v>700</v>
      </c>
      <c r="I618" s="3">
        <f t="shared" si="13"/>
        <v>-335148.70000000013</v>
      </c>
    </row>
    <row r="619" spans="1:9" x14ac:dyDescent="0.25">
      <c r="A619" t="s">
        <v>158</v>
      </c>
      <c r="C619">
        <v>13146</v>
      </c>
      <c r="D619" s="81">
        <v>43594</v>
      </c>
      <c r="E619" s="49" t="s">
        <v>206</v>
      </c>
      <c r="F619" t="s">
        <v>716</v>
      </c>
      <c r="H619" s="3">
        <v>20000</v>
      </c>
      <c r="I619" s="3">
        <f t="shared" si="13"/>
        <v>-355148.70000000013</v>
      </c>
    </row>
    <row r="620" spans="1:9" x14ac:dyDescent="0.25">
      <c r="A620" t="s">
        <v>158</v>
      </c>
      <c r="C620">
        <v>13147</v>
      </c>
      <c r="D620" s="81">
        <v>43594</v>
      </c>
      <c r="E620" s="49" t="s">
        <v>206</v>
      </c>
      <c r="F620" t="s">
        <v>151</v>
      </c>
      <c r="H620" s="3">
        <v>20000</v>
      </c>
      <c r="I620" s="3">
        <f t="shared" si="13"/>
        <v>-375148.70000000013</v>
      </c>
    </row>
    <row r="621" spans="1:9" x14ac:dyDescent="0.25">
      <c r="A621" t="s">
        <v>158</v>
      </c>
      <c r="C621">
        <v>13148</v>
      </c>
      <c r="D621" s="81">
        <v>43594</v>
      </c>
      <c r="E621" s="49" t="s">
        <v>206</v>
      </c>
      <c r="F621" t="s">
        <v>717</v>
      </c>
      <c r="H621" s="3">
        <v>10000</v>
      </c>
      <c r="I621" s="3">
        <f t="shared" si="13"/>
        <v>-385148.70000000013</v>
      </c>
    </row>
    <row r="622" spans="1:9" x14ac:dyDescent="0.25">
      <c r="A622" t="s">
        <v>158</v>
      </c>
      <c r="C622">
        <v>13149</v>
      </c>
      <c r="D622" s="81">
        <v>43594</v>
      </c>
      <c r="E622" s="49" t="s">
        <v>206</v>
      </c>
      <c r="F622" t="s">
        <v>718</v>
      </c>
      <c r="H622" s="3">
        <v>10000</v>
      </c>
      <c r="I622" s="3">
        <f t="shared" si="13"/>
        <v>-395148.70000000013</v>
      </c>
    </row>
    <row r="623" spans="1:9" x14ac:dyDescent="0.25">
      <c r="C623">
        <v>13150</v>
      </c>
      <c r="D623" s="81">
        <v>43594</v>
      </c>
      <c r="E623" s="49" t="s">
        <v>206</v>
      </c>
      <c r="F623" t="s">
        <v>398</v>
      </c>
      <c r="H623" s="3">
        <v>15000</v>
      </c>
      <c r="I623" s="3">
        <f t="shared" si="13"/>
        <v>-410148.70000000013</v>
      </c>
    </row>
    <row r="624" spans="1:9" x14ac:dyDescent="0.25">
      <c r="A624" t="s">
        <v>158</v>
      </c>
      <c r="C624">
        <v>13151</v>
      </c>
      <c r="D624" s="81">
        <v>43594</v>
      </c>
      <c r="E624" s="49" t="s">
        <v>206</v>
      </c>
      <c r="F624" t="s">
        <v>719</v>
      </c>
      <c r="H624" s="3">
        <v>15000</v>
      </c>
      <c r="I624" s="3">
        <f t="shared" si="13"/>
        <v>-425148.70000000013</v>
      </c>
    </row>
    <row r="625" spans="1:9" x14ac:dyDescent="0.25">
      <c r="D625" s="81">
        <v>43594</v>
      </c>
      <c r="E625" s="49" t="s">
        <v>41</v>
      </c>
      <c r="F625" t="s">
        <v>41</v>
      </c>
      <c r="G625" s="108">
        <v>1000000</v>
      </c>
      <c r="I625" s="3">
        <f t="shared" si="13"/>
        <v>574851.29999999981</v>
      </c>
    </row>
    <row r="626" spans="1:9" x14ac:dyDescent="0.25">
      <c r="A626" t="s">
        <v>158</v>
      </c>
      <c r="C626">
        <v>13152</v>
      </c>
      <c r="I626" s="3">
        <f t="shared" si="13"/>
        <v>574851.29999999981</v>
      </c>
    </row>
    <row r="627" spans="1:9" x14ac:dyDescent="0.25">
      <c r="A627" t="s">
        <v>158</v>
      </c>
      <c r="C627">
        <v>13153</v>
      </c>
      <c r="D627" s="81">
        <v>43594</v>
      </c>
      <c r="E627" s="49" t="s">
        <v>206</v>
      </c>
      <c r="F627" t="s">
        <v>294</v>
      </c>
      <c r="H627" s="3">
        <v>12000</v>
      </c>
      <c r="I627" s="3">
        <f t="shared" si="13"/>
        <v>562851.29999999981</v>
      </c>
    </row>
    <row r="628" spans="1:9" x14ac:dyDescent="0.25">
      <c r="A628" t="s">
        <v>158</v>
      </c>
      <c r="C628">
        <v>13154</v>
      </c>
      <c r="D628" s="81">
        <v>43594</v>
      </c>
      <c r="E628" s="49" t="s">
        <v>206</v>
      </c>
      <c r="F628" t="s">
        <v>303</v>
      </c>
      <c r="H628" s="3">
        <v>7000</v>
      </c>
      <c r="I628" s="3">
        <f t="shared" si="13"/>
        <v>555851.29999999981</v>
      </c>
    </row>
    <row r="629" spans="1:9" x14ac:dyDescent="0.25">
      <c r="A629" t="s">
        <v>158</v>
      </c>
      <c r="C629">
        <v>13155</v>
      </c>
      <c r="D629" s="81">
        <v>43594</v>
      </c>
      <c r="E629" s="49" t="s">
        <v>206</v>
      </c>
      <c r="F629" t="s">
        <v>312</v>
      </c>
      <c r="H629" s="3">
        <v>7000</v>
      </c>
      <c r="I629" s="3">
        <f t="shared" si="13"/>
        <v>548851.29999999981</v>
      </c>
    </row>
    <row r="630" spans="1:9" x14ac:dyDescent="0.25">
      <c r="A630" t="s">
        <v>158</v>
      </c>
      <c r="C630">
        <v>13156</v>
      </c>
      <c r="D630" s="81">
        <v>43594</v>
      </c>
      <c r="E630" s="49" t="s">
        <v>206</v>
      </c>
      <c r="F630" t="s">
        <v>49</v>
      </c>
      <c r="H630" s="3">
        <v>6000</v>
      </c>
      <c r="I630" s="3">
        <f t="shared" si="13"/>
        <v>542851.29999999981</v>
      </c>
    </row>
    <row r="631" spans="1:9" x14ac:dyDescent="0.25">
      <c r="A631" t="s">
        <v>158</v>
      </c>
      <c r="C631">
        <v>13157</v>
      </c>
      <c r="D631" s="81">
        <v>43594</v>
      </c>
      <c r="E631" s="49" t="s">
        <v>206</v>
      </c>
      <c r="F631" t="s">
        <v>304</v>
      </c>
      <c r="H631" s="3">
        <v>6000</v>
      </c>
      <c r="I631" s="3">
        <f t="shared" si="13"/>
        <v>536851.29999999981</v>
      </c>
    </row>
    <row r="632" spans="1:9" x14ac:dyDescent="0.25">
      <c r="A632" t="s">
        <v>158</v>
      </c>
      <c r="C632">
        <v>13158</v>
      </c>
      <c r="D632" s="81">
        <v>43594</v>
      </c>
      <c r="E632" s="49" t="s">
        <v>206</v>
      </c>
      <c r="F632" t="s">
        <v>195</v>
      </c>
      <c r="H632" s="3">
        <v>6000</v>
      </c>
      <c r="I632" s="3">
        <f t="shared" si="13"/>
        <v>530851.29999999981</v>
      </c>
    </row>
    <row r="633" spans="1:9" x14ac:dyDescent="0.25">
      <c r="A633" t="s">
        <v>158</v>
      </c>
      <c r="C633">
        <v>13159</v>
      </c>
      <c r="D633" s="81">
        <v>43594</v>
      </c>
      <c r="E633" s="49" t="s">
        <v>206</v>
      </c>
      <c r="F633" t="s">
        <v>383</v>
      </c>
      <c r="H633" s="3">
        <v>3000</v>
      </c>
      <c r="I633" s="3">
        <f t="shared" si="13"/>
        <v>527851.29999999981</v>
      </c>
    </row>
    <row r="634" spans="1:9" x14ac:dyDescent="0.25">
      <c r="A634" t="s">
        <v>158</v>
      </c>
      <c r="C634">
        <v>13160</v>
      </c>
      <c r="D634" s="81">
        <v>43594</v>
      </c>
      <c r="E634" s="49" t="s">
        <v>206</v>
      </c>
      <c r="F634" t="s">
        <v>720</v>
      </c>
      <c r="H634" s="3">
        <v>5000</v>
      </c>
      <c r="I634" s="3">
        <f t="shared" si="13"/>
        <v>522851.29999999981</v>
      </c>
    </row>
    <row r="635" spans="1:9" x14ac:dyDescent="0.25">
      <c r="A635" t="s">
        <v>158</v>
      </c>
      <c r="C635">
        <v>13161</v>
      </c>
      <c r="D635" s="81">
        <v>43594</v>
      </c>
      <c r="E635" s="49" t="s">
        <v>206</v>
      </c>
      <c r="F635" t="s">
        <v>721</v>
      </c>
      <c r="H635" s="3">
        <v>3000</v>
      </c>
      <c r="I635" s="3">
        <f t="shared" si="13"/>
        <v>519851.29999999981</v>
      </c>
    </row>
    <row r="636" spans="1:9" x14ac:dyDescent="0.25">
      <c r="A636" t="s">
        <v>158</v>
      </c>
      <c r="C636">
        <v>13162</v>
      </c>
      <c r="D636" s="81">
        <v>43594</v>
      </c>
      <c r="E636" s="49" t="s">
        <v>206</v>
      </c>
      <c r="F636" t="s">
        <v>722</v>
      </c>
      <c r="H636" s="3">
        <v>9000</v>
      </c>
      <c r="I636" s="3">
        <f t="shared" si="13"/>
        <v>510851.29999999981</v>
      </c>
    </row>
    <row r="637" spans="1:9" x14ac:dyDescent="0.25">
      <c r="A637" t="s">
        <v>158</v>
      </c>
      <c r="C637">
        <v>13163</v>
      </c>
      <c r="D637" s="81">
        <v>43598</v>
      </c>
      <c r="E637" s="49" t="s">
        <v>723</v>
      </c>
      <c r="F637" t="s">
        <v>278</v>
      </c>
      <c r="H637" s="3">
        <v>27300</v>
      </c>
      <c r="I637" s="3">
        <f t="shared" si="13"/>
        <v>483551.29999999981</v>
      </c>
    </row>
    <row r="638" spans="1:9" x14ac:dyDescent="0.25">
      <c r="A638" t="s">
        <v>158</v>
      </c>
      <c r="C638">
        <v>13164</v>
      </c>
      <c r="D638" s="81">
        <v>43598</v>
      </c>
      <c r="E638" s="49" t="s">
        <v>724</v>
      </c>
      <c r="F638" t="s">
        <v>509</v>
      </c>
      <c r="H638" s="3">
        <v>2000</v>
      </c>
      <c r="I638" s="3">
        <f t="shared" si="13"/>
        <v>481551.29999999981</v>
      </c>
    </row>
    <row r="639" spans="1:9" x14ac:dyDescent="0.25">
      <c r="A639" t="s">
        <v>158</v>
      </c>
      <c r="C639">
        <v>13165</v>
      </c>
      <c r="D639" s="81">
        <v>43599</v>
      </c>
      <c r="E639" s="49" t="s">
        <v>481</v>
      </c>
      <c r="F639" t="s">
        <v>464</v>
      </c>
      <c r="H639" s="3">
        <v>16044.82</v>
      </c>
      <c r="I639" s="3">
        <f t="shared" si="13"/>
        <v>465506.47999999981</v>
      </c>
    </row>
    <row r="640" spans="1:9" x14ac:dyDescent="0.25">
      <c r="A640" t="s">
        <v>158</v>
      </c>
      <c r="C640">
        <v>13166</v>
      </c>
      <c r="D640" s="81">
        <v>43599</v>
      </c>
      <c r="E640" s="49" t="s">
        <v>454</v>
      </c>
      <c r="F640" t="s">
        <v>725</v>
      </c>
      <c r="H640" s="3">
        <v>13700.79</v>
      </c>
      <c r="I640" s="3">
        <f t="shared" si="13"/>
        <v>451805.68999999983</v>
      </c>
    </row>
    <row r="641" spans="1:9" x14ac:dyDescent="0.25">
      <c r="C641">
        <v>13167</v>
      </c>
      <c r="D641" s="81">
        <v>43599</v>
      </c>
      <c r="E641" s="49" t="s">
        <v>187</v>
      </c>
      <c r="F641" t="s">
        <v>711</v>
      </c>
      <c r="H641" s="3">
        <v>1000</v>
      </c>
      <c r="I641" s="3">
        <f t="shared" si="13"/>
        <v>450805.68999999983</v>
      </c>
    </row>
    <row r="642" spans="1:9" x14ac:dyDescent="0.25">
      <c r="A642" t="s">
        <v>158</v>
      </c>
      <c r="C642">
        <v>13168</v>
      </c>
      <c r="D642" s="81">
        <v>43599</v>
      </c>
      <c r="H642" s="3">
        <v>1000</v>
      </c>
      <c r="I642" s="3">
        <f t="shared" si="13"/>
        <v>449805.68999999983</v>
      </c>
    </row>
    <row r="643" spans="1:9" x14ac:dyDescent="0.25">
      <c r="A643" t="s">
        <v>158</v>
      </c>
      <c r="C643">
        <v>13169</v>
      </c>
      <c r="D643" s="81">
        <v>43599</v>
      </c>
      <c r="E643" s="49" t="s">
        <v>726</v>
      </c>
      <c r="F643" t="s">
        <v>177</v>
      </c>
      <c r="H643" s="3">
        <v>805</v>
      </c>
      <c r="I643" s="3">
        <f t="shared" si="13"/>
        <v>449000.68999999983</v>
      </c>
    </row>
    <row r="644" spans="1:9" x14ac:dyDescent="0.25">
      <c r="A644" t="s">
        <v>158</v>
      </c>
      <c r="C644">
        <v>13170</v>
      </c>
      <c r="D644" s="81">
        <v>43599</v>
      </c>
      <c r="E644" s="49" t="s">
        <v>727</v>
      </c>
      <c r="F644" t="s">
        <v>701</v>
      </c>
      <c r="H644" s="3">
        <v>1500</v>
      </c>
      <c r="I644" s="3">
        <f t="shared" si="13"/>
        <v>447500.68999999983</v>
      </c>
    </row>
    <row r="645" spans="1:9" x14ac:dyDescent="0.25">
      <c r="A645" t="s">
        <v>158</v>
      </c>
      <c r="C645">
        <v>13171</v>
      </c>
      <c r="D645" s="81">
        <v>43599</v>
      </c>
      <c r="E645" s="49" t="s">
        <v>726</v>
      </c>
      <c r="F645" t="s">
        <v>49</v>
      </c>
      <c r="H645" s="3">
        <v>3775</v>
      </c>
      <c r="I645" s="3">
        <f t="shared" si="13"/>
        <v>443725.68999999983</v>
      </c>
    </row>
    <row r="646" spans="1:9" x14ac:dyDescent="0.25">
      <c r="A646" t="s">
        <v>158</v>
      </c>
      <c r="C646">
        <v>13172</v>
      </c>
      <c r="D646" s="81">
        <v>43599</v>
      </c>
      <c r="E646" s="49" t="s">
        <v>728</v>
      </c>
      <c r="F646" t="s">
        <v>729</v>
      </c>
      <c r="H646" s="3">
        <v>5000</v>
      </c>
      <c r="I646" s="3">
        <f t="shared" si="13"/>
        <v>438725.68999999983</v>
      </c>
    </row>
    <row r="647" spans="1:9" x14ac:dyDescent="0.25">
      <c r="A647" t="s">
        <v>158</v>
      </c>
      <c r="C647">
        <v>13173</v>
      </c>
      <c r="D647" s="81">
        <v>43599</v>
      </c>
      <c r="E647" s="49" t="s">
        <v>730</v>
      </c>
      <c r="F647" t="s">
        <v>731</v>
      </c>
      <c r="H647" s="3">
        <v>59590</v>
      </c>
      <c r="I647" s="3">
        <f t="shared" si="13"/>
        <v>379135.68999999983</v>
      </c>
    </row>
    <row r="648" spans="1:9" x14ac:dyDescent="0.25">
      <c r="A648" t="s">
        <v>158</v>
      </c>
      <c r="C648">
        <v>13174</v>
      </c>
      <c r="D648" s="81">
        <v>43599</v>
      </c>
      <c r="E648" s="49" t="s">
        <v>732</v>
      </c>
      <c r="F648" t="s">
        <v>379</v>
      </c>
      <c r="H648" s="3">
        <v>8392</v>
      </c>
      <c r="I648" s="3">
        <f t="shared" si="13"/>
        <v>370743.68999999983</v>
      </c>
    </row>
    <row r="649" spans="1:9" x14ac:dyDescent="0.25">
      <c r="A649" t="s">
        <v>158</v>
      </c>
      <c r="C649">
        <v>13175</v>
      </c>
      <c r="H649" s="3">
        <v>2000</v>
      </c>
      <c r="I649" s="3">
        <f t="shared" si="13"/>
        <v>368743.68999999983</v>
      </c>
    </row>
    <row r="650" spans="1:9" x14ac:dyDescent="0.25">
      <c r="A650" t="s">
        <v>158</v>
      </c>
      <c r="C650">
        <v>13176</v>
      </c>
      <c r="D650" s="81">
        <v>43599</v>
      </c>
      <c r="E650" s="49" t="s">
        <v>733</v>
      </c>
      <c r="F650" t="s">
        <v>734</v>
      </c>
      <c r="H650" s="3">
        <v>1000</v>
      </c>
      <c r="I650" s="3">
        <f t="shared" si="13"/>
        <v>367743.68999999983</v>
      </c>
    </row>
    <row r="651" spans="1:9" x14ac:dyDescent="0.25">
      <c r="A651" t="s">
        <v>158</v>
      </c>
      <c r="C651">
        <v>13177</v>
      </c>
      <c r="D651" s="81">
        <v>43599</v>
      </c>
      <c r="E651" s="49" t="s">
        <v>735</v>
      </c>
      <c r="F651" t="s">
        <v>736</v>
      </c>
      <c r="H651" s="3">
        <v>15000</v>
      </c>
      <c r="I651" s="3">
        <f t="shared" si="13"/>
        <v>352743.68999999983</v>
      </c>
    </row>
    <row r="652" spans="1:9" x14ac:dyDescent="0.25">
      <c r="A652" t="s">
        <v>158</v>
      </c>
      <c r="C652">
        <v>13178</v>
      </c>
      <c r="D652" s="81">
        <v>43599</v>
      </c>
      <c r="E652" s="49" t="s">
        <v>737</v>
      </c>
      <c r="F652" t="s">
        <v>738</v>
      </c>
      <c r="H652" s="3">
        <v>17733</v>
      </c>
      <c r="I652" s="3">
        <f t="shared" si="13"/>
        <v>335010.68999999983</v>
      </c>
    </row>
    <row r="653" spans="1:9" x14ac:dyDescent="0.25">
      <c r="A653" t="s">
        <v>158</v>
      </c>
      <c r="C653">
        <v>13179</v>
      </c>
      <c r="D653" s="81">
        <v>43599</v>
      </c>
      <c r="E653" s="49" t="s">
        <v>739</v>
      </c>
      <c r="F653" t="s">
        <v>372</v>
      </c>
      <c r="H653" s="3">
        <v>92521</v>
      </c>
      <c r="I653" s="3">
        <f t="shared" si="13"/>
        <v>242489.68999999983</v>
      </c>
    </row>
    <row r="654" spans="1:9" x14ac:dyDescent="0.25">
      <c r="A654" t="s">
        <v>158</v>
      </c>
      <c r="C654">
        <v>13180</v>
      </c>
      <c r="D654" s="81">
        <v>43599</v>
      </c>
      <c r="E654" s="49" t="s">
        <v>740</v>
      </c>
      <c r="F654" t="s">
        <v>294</v>
      </c>
      <c r="H654" s="3">
        <v>7000</v>
      </c>
      <c r="I654" s="3">
        <f t="shared" si="13"/>
        <v>235489.68999999983</v>
      </c>
    </row>
    <row r="655" spans="1:9" x14ac:dyDescent="0.25">
      <c r="A655" t="s">
        <v>158</v>
      </c>
      <c r="C655">
        <v>13181</v>
      </c>
      <c r="D655" s="81">
        <v>43601</v>
      </c>
      <c r="E655" s="49" t="s">
        <v>375</v>
      </c>
      <c r="F655" t="s">
        <v>153</v>
      </c>
      <c r="H655" s="3">
        <v>126640</v>
      </c>
      <c r="I655" s="3">
        <f t="shared" si="13"/>
        <v>108849.68999999983</v>
      </c>
    </row>
    <row r="656" spans="1:9" x14ac:dyDescent="0.25">
      <c r="A656" t="s">
        <v>158</v>
      </c>
      <c r="C656">
        <v>13182</v>
      </c>
      <c r="D656" s="81">
        <v>43601</v>
      </c>
      <c r="E656" s="49" t="s">
        <v>741</v>
      </c>
      <c r="F656" t="s">
        <v>173</v>
      </c>
      <c r="H656" s="3">
        <v>52000</v>
      </c>
      <c r="I656" s="3">
        <f t="shared" si="13"/>
        <v>56849.689999999828</v>
      </c>
    </row>
    <row r="657" spans="1:9" x14ac:dyDescent="0.25">
      <c r="A657" t="s">
        <v>158</v>
      </c>
      <c r="C657">
        <v>13183</v>
      </c>
      <c r="D657" s="81">
        <v>43601</v>
      </c>
      <c r="E657" s="49" t="s">
        <v>741</v>
      </c>
      <c r="F657" t="s">
        <v>378</v>
      </c>
      <c r="H657" s="3">
        <v>26600</v>
      </c>
      <c r="I657" s="3">
        <f t="shared" si="13"/>
        <v>30249.689999999828</v>
      </c>
    </row>
    <row r="658" spans="1:9" x14ac:dyDescent="0.25">
      <c r="A658" t="s">
        <v>158</v>
      </c>
      <c r="C658">
        <v>13184</v>
      </c>
      <c r="D658" s="81">
        <v>43601</v>
      </c>
      <c r="E658" s="49" t="s">
        <v>741</v>
      </c>
      <c r="F658" t="s">
        <v>319</v>
      </c>
      <c r="H658" s="3">
        <v>23805</v>
      </c>
      <c r="I658" s="3">
        <f t="shared" si="13"/>
        <v>6444.6899999998277</v>
      </c>
    </row>
    <row r="659" spans="1:9" x14ac:dyDescent="0.25">
      <c r="A659" t="s">
        <v>158</v>
      </c>
      <c r="C659">
        <v>13185</v>
      </c>
      <c r="D659" s="81">
        <v>43601</v>
      </c>
      <c r="E659" s="49" t="s">
        <v>742</v>
      </c>
      <c r="F659" t="s">
        <v>307</v>
      </c>
      <c r="H659" s="3">
        <v>16000</v>
      </c>
      <c r="I659" s="3">
        <f t="shared" si="13"/>
        <v>-9555.3100000001723</v>
      </c>
    </row>
    <row r="660" spans="1:9" x14ac:dyDescent="0.25">
      <c r="A660" t="s">
        <v>158</v>
      </c>
      <c r="C660">
        <v>13186</v>
      </c>
      <c r="D660" s="81">
        <v>43601</v>
      </c>
      <c r="E660" s="49" t="s">
        <v>743</v>
      </c>
      <c r="F660" t="s">
        <v>300</v>
      </c>
      <c r="H660" s="3">
        <v>25000</v>
      </c>
      <c r="I660" s="3">
        <f t="shared" si="13"/>
        <v>-34555.310000000172</v>
      </c>
    </row>
    <row r="661" spans="1:9" x14ac:dyDescent="0.25">
      <c r="A661" t="s">
        <v>158</v>
      </c>
      <c r="C661">
        <v>13187</v>
      </c>
      <c r="D661" s="81">
        <v>43601</v>
      </c>
      <c r="E661" s="49" t="s">
        <v>744</v>
      </c>
      <c r="F661" t="s">
        <v>745</v>
      </c>
      <c r="H661" s="3">
        <v>16500</v>
      </c>
      <c r="I661" s="3">
        <f t="shared" si="13"/>
        <v>-51055.310000000172</v>
      </c>
    </row>
    <row r="662" spans="1:9" x14ac:dyDescent="0.25">
      <c r="A662" t="s">
        <v>158</v>
      </c>
      <c r="C662">
        <v>13188</v>
      </c>
      <c r="D662" s="81">
        <v>43601</v>
      </c>
      <c r="E662" s="49" t="s">
        <v>746</v>
      </c>
      <c r="F662" t="s">
        <v>747</v>
      </c>
      <c r="H662" s="3">
        <v>4000</v>
      </c>
      <c r="I662" s="3">
        <f t="shared" si="13"/>
        <v>-55055.310000000172</v>
      </c>
    </row>
    <row r="663" spans="1:9" x14ac:dyDescent="0.25">
      <c r="A663" t="s">
        <v>158</v>
      </c>
      <c r="C663">
        <v>13189</v>
      </c>
      <c r="D663" s="81">
        <v>43601</v>
      </c>
      <c r="E663" s="49" t="s">
        <v>748</v>
      </c>
      <c r="F663" t="s">
        <v>305</v>
      </c>
      <c r="H663" s="3">
        <v>35000</v>
      </c>
      <c r="I663" s="3">
        <f t="shared" si="13"/>
        <v>-90055.310000000172</v>
      </c>
    </row>
    <row r="664" spans="1:9" x14ac:dyDescent="0.25">
      <c r="A664" t="s">
        <v>158</v>
      </c>
      <c r="C664">
        <v>13190</v>
      </c>
      <c r="D664" s="81">
        <v>43601</v>
      </c>
      <c r="E664" s="49" t="s">
        <v>749</v>
      </c>
      <c r="F664" t="s">
        <v>750</v>
      </c>
      <c r="H664" s="3">
        <v>12000</v>
      </c>
      <c r="I664" s="3">
        <f t="shared" si="13"/>
        <v>-102055.31000000017</v>
      </c>
    </row>
    <row r="665" spans="1:9" x14ac:dyDescent="0.25">
      <c r="A665" t="s">
        <v>158</v>
      </c>
      <c r="C665">
        <v>13191</v>
      </c>
      <c r="D665" s="81">
        <v>43601</v>
      </c>
      <c r="E665" s="49" t="s">
        <v>751</v>
      </c>
      <c r="F665" t="s">
        <v>752</v>
      </c>
      <c r="H665" s="3">
        <v>25000</v>
      </c>
      <c r="I665" s="3">
        <f t="shared" si="13"/>
        <v>-127055.31000000017</v>
      </c>
    </row>
    <row r="666" spans="1:9" x14ac:dyDescent="0.25">
      <c r="C666">
        <v>13192</v>
      </c>
      <c r="D666" s="81">
        <v>43601</v>
      </c>
      <c r="E666" s="49" t="s">
        <v>43</v>
      </c>
      <c r="F666" t="s">
        <v>43</v>
      </c>
      <c r="I666" s="3">
        <f t="shared" si="13"/>
        <v>-127055.31000000017</v>
      </c>
    </row>
    <row r="667" spans="1:9" x14ac:dyDescent="0.25">
      <c r="A667" t="s">
        <v>158</v>
      </c>
      <c r="C667">
        <v>13193</v>
      </c>
      <c r="D667" s="81">
        <v>43601</v>
      </c>
      <c r="E667" s="49" t="s">
        <v>331</v>
      </c>
      <c r="F667" t="s">
        <v>294</v>
      </c>
      <c r="H667" s="3">
        <v>55000</v>
      </c>
      <c r="I667" s="3">
        <f t="shared" si="13"/>
        <v>-182055.31000000017</v>
      </c>
    </row>
    <row r="668" spans="1:9" x14ac:dyDescent="0.25">
      <c r="C668">
        <v>13194</v>
      </c>
      <c r="H668" s="3">
        <v>150000</v>
      </c>
      <c r="I668" s="3">
        <f t="shared" ref="I668:I731" si="14">+I667-H668+G668</f>
        <v>-332055.31000000017</v>
      </c>
    </row>
    <row r="669" spans="1:9" x14ac:dyDescent="0.25">
      <c r="C669">
        <v>13195</v>
      </c>
      <c r="D669" s="81">
        <v>43599</v>
      </c>
      <c r="E669" s="49" t="s">
        <v>43</v>
      </c>
      <c r="F669" t="s">
        <v>43</v>
      </c>
      <c r="I669" s="3">
        <f t="shared" si="14"/>
        <v>-332055.31000000017</v>
      </c>
    </row>
    <row r="670" spans="1:9" x14ac:dyDescent="0.25">
      <c r="A670" t="s">
        <v>158</v>
      </c>
      <c r="C670">
        <v>13196</v>
      </c>
      <c r="D670" s="81">
        <v>43599</v>
      </c>
      <c r="E670" s="49" t="s">
        <v>753</v>
      </c>
      <c r="F670" t="s">
        <v>404</v>
      </c>
      <c r="H670" s="3">
        <v>4243</v>
      </c>
      <c r="I670" s="3">
        <f t="shared" si="14"/>
        <v>-336298.31000000017</v>
      </c>
    </row>
    <row r="671" spans="1:9" x14ac:dyDescent="0.25">
      <c r="A671" t="s">
        <v>158</v>
      </c>
      <c r="C671">
        <v>13197</v>
      </c>
      <c r="D671" s="81">
        <v>43599</v>
      </c>
      <c r="E671" s="49" t="s">
        <v>754</v>
      </c>
      <c r="F671" t="s">
        <v>755</v>
      </c>
      <c r="H671" s="3">
        <v>5000</v>
      </c>
      <c r="I671" s="3">
        <f t="shared" si="14"/>
        <v>-341298.31000000017</v>
      </c>
    </row>
    <row r="672" spans="1:9" x14ac:dyDescent="0.25">
      <c r="A672" t="s">
        <v>158</v>
      </c>
      <c r="C672">
        <v>13198</v>
      </c>
      <c r="D672" s="81">
        <v>43602</v>
      </c>
      <c r="E672" s="49" t="s">
        <v>756</v>
      </c>
      <c r="F672" t="s">
        <v>698</v>
      </c>
      <c r="H672" s="3">
        <v>8000</v>
      </c>
      <c r="I672" s="3">
        <f t="shared" si="14"/>
        <v>-349298.31000000017</v>
      </c>
    </row>
    <row r="673" spans="1:9" x14ac:dyDescent="0.25">
      <c r="A673" t="s">
        <v>158</v>
      </c>
      <c r="C673">
        <v>13199</v>
      </c>
      <c r="D673" s="81">
        <v>43602</v>
      </c>
      <c r="E673" s="49" t="s">
        <v>328</v>
      </c>
      <c r="F673" t="s">
        <v>757</v>
      </c>
      <c r="H673" s="3">
        <v>7500</v>
      </c>
      <c r="I673" s="3">
        <f t="shared" si="14"/>
        <v>-356798.31000000017</v>
      </c>
    </row>
    <row r="674" spans="1:9" x14ac:dyDescent="0.25">
      <c r="A674" t="s">
        <v>158</v>
      </c>
      <c r="C674">
        <v>13200</v>
      </c>
      <c r="D674" s="81">
        <v>43602</v>
      </c>
      <c r="E674" s="49" t="s">
        <v>758</v>
      </c>
      <c r="F674" t="s">
        <v>759</v>
      </c>
      <c r="H674" s="3">
        <v>15000</v>
      </c>
      <c r="I674" s="3">
        <f t="shared" si="14"/>
        <v>-371798.31000000017</v>
      </c>
    </row>
    <row r="675" spans="1:9" x14ac:dyDescent="0.25">
      <c r="D675" s="81">
        <v>43602</v>
      </c>
      <c r="E675" s="49" t="s">
        <v>41</v>
      </c>
      <c r="F675" t="s">
        <v>41</v>
      </c>
      <c r="G675" s="108">
        <v>1000000</v>
      </c>
      <c r="I675" s="3">
        <f t="shared" si="14"/>
        <v>628201.68999999983</v>
      </c>
    </row>
    <row r="676" spans="1:9" x14ac:dyDescent="0.25">
      <c r="A676" t="s">
        <v>158</v>
      </c>
      <c r="C676">
        <v>13201</v>
      </c>
      <c r="D676" s="81">
        <v>43605</v>
      </c>
      <c r="E676" s="49" t="s">
        <v>664</v>
      </c>
      <c r="F676" t="s">
        <v>760</v>
      </c>
      <c r="H676" s="3">
        <v>5000</v>
      </c>
      <c r="I676" s="3">
        <f t="shared" si="14"/>
        <v>623201.68999999983</v>
      </c>
    </row>
    <row r="677" spans="1:9" x14ac:dyDescent="0.25">
      <c r="A677" t="s">
        <v>158</v>
      </c>
      <c r="C677">
        <v>13202</v>
      </c>
      <c r="D677" s="81">
        <v>43605</v>
      </c>
      <c r="E677" s="49" t="s">
        <v>664</v>
      </c>
      <c r="F677" t="s">
        <v>761</v>
      </c>
      <c r="H677" s="3">
        <v>5000</v>
      </c>
      <c r="I677" s="3">
        <f t="shared" si="14"/>
        <v>618201.68999999983</v>
      </c>
    </row>
    <row r="678" spans="1:9" x14ac:dyDescent="0.25">
      <c r="A678" t="s">
        <v>158</v>
      </c>
      <c r="C678">
        <v>13203</v>
      </c>
      <c r="D678" s="81">
        <v>43605</v>
      </c>
      <c r="E678" s="49" t="s">
        <v>762</v>
      </c>
      <c r="F678" t="s">
        <v>720</v>
      </c>
      <c r="H678" s="3">
        <v>25000</v>
      </c>
      <c r="I678" s="3">
        <f t="shared" si="14"/>
        <v>593201.68999999983</v>
      </c>
    </row>
    <row r="679" spans="1:9" x14ac:dyDescent="0.25">
      <c r="A679" t="s">
        <v>158</v>
      </c>
      <c r="C679">
        <v>13204</v>
      </c>
      <c r="D679" s="81">
        <v>43605</v>
      </c>
      <c r="E679" s="49" t="s">
        <v>330</v>
      </c>
      <c r="F679" t="s">
        <v>763</v>
      </c>
      <c r="H679" s="3">
        <v>7000</v>
      </c>
      <c r="I679" s="3">
        <f t="shared" si="14"/>
        <v>586201.68999999983</v>
      </c>
    </row>
    <row r="680" spans="1:9" x14ac:dyDescent="0.25">
      <c r="A680" t="s">
        <v>158</v>
      </c>
      <c r="C680">
        <v>13205</v>
      </c>
      <c r="D680" s="81">
        <v>43606</v>
      </c>
      <c r="E680" s="49" t="s">
        <v>445</v>
      </c>
      <c r="F680" t="s">
        <v>764</v>
      </c>
      <c r="H680" s="3">
        <v>10000</v>
      </c>
      <c r="I680" s="3">
        <f t="shared" si="14"/>
        <v>576201.68999999983</v>
      </c>
    </row>
    <row r="681" spans="1:9" x14ac:dyDescent="0.25">
      <c r="D681" s="81">
        <v>43606</v>
      </c>
      <c r="E681" s="49" t="s">
        <v>41</v>
      </c>
      <c r="F681" t="s">
        <v>41</v>
      </c>
      <c r="G681" s="108">
        <v>92087.5</v>
      </c>
      <c r="I681" s="3">
        <f t="shared" si="14"/>
        <v>668289.18999999983</v>
      </c>
    </row>
    <row r="682" spans="1:9" x14ac:dyDescent="0.25">
      <c r="A682" t="s">
        <v>158</v>
      </c>
      <c r="C682">
        <v>13206</v>
      </c>
      <c r="D682" s="81">
        <v>43607</v>
      </c>
      <c r="E682" s="49" t="s">
        <v>206</v>
      </c>
      <c r="F682" t="s">
        <v>716</v>
      </c>
      <c r="H682" s="3">
        <v>20000</v>
      </c>
      <c r="I682" s="3">
        <f t="shared" si="14"/>
        <v>648289.18999999983</v>
      </c>
    </row>
    <row r="683" spans="1:9" x14ac:dyDescent="0.25">
      <c r="A683" t="s">
        <v>158</v>
      </c>
      <c r="C683">
        <v>13207</v>
      </c>
      <c r="D683" s="81">
        <v>43607</v>
      </c>
      <c r="E683" s="49" t="s">
        <v>206</v>
      </c>
      <c r="F683" t="s">
        <v>151</v>
      </c>
      <c r="H683" s="3">
        <v>20000</v>
      </c>
      <c r="I683" s="3">
        <f t="shared" si="14"/>
        <v>628289.18999999983</v>
      </c>
    </row>
    <row r="684" spans="1:9" x14ac:dyDescent="0.25">
      <c r="A684" t="s">
        <v>158</v>
      </c>
      <c r="C684">
        <v>13208</v>
      </c>
      <c r="D684" s="81">
        <v>43607</v>
      </c>
      <c r="E684" s="49" t="s">
        <v>206</v>
      </c>
      <c r="F684" t="s">
        <v>717</v>
      </c>
      <c r="H684" s="3">
        <v>10000</v>
      </c>
      <c r="I684" s="3">
        <f t="shared" si="14"/>
        <v>618289.18999999983</v>
      </c>
    </row>
    <row r="685" spans="1:9" x14ac:dyDescent="0.25">
      <c r="A685" t="s">
        <v>158</v>
      </c>
      <c r="C685">
        <v>13209</v>
      </c>
      <c r="D685" s="81">
        <v>43607</v>
      </c>
      <c r="E685" s="49" t="s">
        <v>206</v>
      </c>
      <c r="F685" t="s">
        <v>718</v>
      </c>
      <c r="H685" s="3">
        <v>10000</v>
      </c>
      <c r="I685" s="3">
        <f t="shared" si="14"/>
        <v>608289.18999999983</v>
      </c>
    </row>
    <row r="686" spans="1:9" x14ac:dyDescent="0.25">
      <c r="C686">
        <v>13210</v>
      </c>
      <c r="D686" s="81">
        <v>43607</v>
      </c>
      <c r="E686" s="49" t="s">
        <v>206</v>
      </c>
      <c r="F686" t="s">
        <v>398</v>
      </c>
      <c r="H686" s="3">
        <v>15000</v>
      </c>
      <c r="I686" s="3">
        <f t="shared" si="14"/>
        <v>593289.18999999983</v>
      </c>
    </row>
    <row r="687" spans="1:9" x14ac:dyDescent="0.25">
      <c r="A687" t="s">
        <v>158</v>
      </c>
      <c r="C687">
        <v>13211</v>
      </c>
      <c r="D687" s="81">
        <v>43607</v>
      </c>
      <c r="E687" s="49" t="s">
        <v>206</v>
      </c>
      <c r="F687" t="s">
        <v>719</v>
      </c>
      <c r="H687" s="3">
        <v>15000</v>
      </c>
      <c r="I687" s="3">
        <f t="shared" si="14"/>
        <v>578289.18999999983</v>
      </c>
    </row>
    <row r="688" spans="1:9" x14ac:dyDescent="0.25">
      <c r="C688">
        <v>13212</v>
      </c>
      <c r="D688" s="81">
        <v>43607</v>
      </c>
      <c r="E688" s="49" t="s">
        <v>43</v>
      </c>
      <c r="F688" t="s">
        <v>43</v>
      </c>
      <c r="I688" s="3">
        <f t="shared" si="14"/>
        <v>578289.18999999983</v>
      </c>
    </row>
    <row r="689" spans="1:9" x14ac:dyDescent="0.25">
      <c r="C689">
        <v>13213</v>
      </c>
      <c r="D689" s="81">
        <v>43607</v>
      </c>
      <c r="E689" s="49" t="s">
        <v>206</v>
      </c>
      <c r="F689" t="s">
        <v>194</v>
      </c>
      <c r="H689" s="3">
        <v>10000</v>
      </c>
      <c r="I689" s="3">
        <f t="shared" si="14"/>
        <v>568289.18999999983</v>
      </c>
    </row>
    <row r="690" spans="1:9" x14ac:dyDescent="0.25">
      <c r="A690" t="s">
        <v>158</v>
      </c>
      <c r="C690">
        <v>13214</v>
      </c>
      <c r="D690" s="81">
        <v>43607</v>
      </c>
      <c r="E690" s="49" t="s">
        <v>206</v>
      </c>
      <c r="F690" t="s">
        <v>294</v>
      </c>
      <c r="H690" s="3">
        <v>15000</v>
      </c>
      <c r="I690" s="3">
        <f t="shared" si="14"/>
        <v>553289.18999999983</v>
      </c>
    </row>
    <row r="691" spans="1:9" x14ac:dyDescent="0.25">
      <c r="C691">
        <v>13215</v>
      </c>
      <c r="D691" s="81">
        <v>43607</v>
      </c>
      <c r="E691" s="49" t="s">
        <v>206</v>
      </c>
      <c r="F691" t="s">
        <v>303</v>
      </c>
      <c r="H691" s="3">
        <v>7000</v>
      </c>
      <c r="I691" s="3">
        <f t="shared" si="14"/>
        <v>546289.18999999983</v>
      </c>
    </row>
    <row r="692" spans="1:9" x14ac:dyDescent="0.25">
      <c r="A692" t="s">
        <v>158</v>
      </c>
      <c r="C692">
        <v>13216</v>
      </c>
      <c r="D692" s="81">
        <v>43607</v>
      </c>
      <c r="E692" s="49" t="s">
        <v>206</v>
      </c>
      <c r="F692" t="s">
        <v>302</v>
      </c>
      <c r="H692" s="3">
        <v>9000</v>
      </c>
      <c r="I692" s="3">
        <f t="shared" si="14"/>
        <v>537289.18999999983</v>
      </c>
    </row>
    <row r="693" spans="1:9" x14ac:dyDescent="0.25">
      <c r="A693" t="s">
        <v>158</v>
      </c>
      <c r="C693">
        <v>13217</v>
      </c>
      <c r="D693" s="81">
        <v>43607</v>
      </c>
      <c r="E693" s="49" t="s">
        <v>206</v>
      </c>
      <c r="F693" t="s">
        <v>312</v>
      </c>
      <c r="H693" s="3">
        <v>7000</v>
      </c>
      <c r="I693" s="3">
        <f t="shared" si="14"/>
        <v>530289.18999999983</v>
      </c>
    </row>
    <row r="694" spans="1:9" x14ac:dyDescent="0.25">
      <c r="A694" t="s">
        <v>158</v>
      </c>
      <c r="C694">
        <v>13218</v>
      </c>
      <c r="D694" s="81">
        <v>43607</v>
      </c>
      <c r="E694" s="49" t="s">
        <v>206</v>
      </c>
      <c r="F694" t="s">
        <v>320</v>
      </c>
      <c r="H694" s="3">
        <v>8000</v>
      </c>
      <c r="I694" s="3">
        <f t="shared" si="14"/>
        <v>522289.18999999983</v>
      </c>
    </row>
    <row r="695" spans="1:9" x14ac:dyDescent="0.25">
      <c r="A695" t="s">
        <v>158</v>
      </c>
      <c r="C695">
        <v>13219</v>
      </c>
      <c r="D695" s="81">
        <v>43607</v>
      </c>
      <c r="E695" s="49" t="s">
        <v>206</v>
      </c>
      <c r="F695" t="s">
        <v>49</v>
      </c>
      <c r="H695" s="3">
        <v>6000</v>
      </c>
      <c r="I695" s="3">
        <f t="shared" si="14"/>
        <v>516289.18999999983</v>
      </c>
    </row>
    <row r="696" spans="1:9" x14ac:dyDescent="0.25">
      <c r="A696" t="s">
        <v>158</v>
      </c>
      <c r="C696">
        <v>13220</v>
      </c>
      <c r="D696" s="81">
        <v>43607</v>
      </c>
      <c r="E696" s="49" t="s">
        <v>206</v>
      </c>
      <c r="F696" t="s">
        <v>50</v>
      </c>
      <c r="H696" s="3">
        <v>8000</v>
      </c>
      <c r="I696" s="3">
        <f t="shared" si="14"/>
        <v>508289.18999999983</v>
      </c>
    </row>
    <row r="697" spans="1:9" x14ac:dyDescent="0.25">
      <c r="A697" t="s">
        <v>158</v>
      </c>
      <c r="C697">
        <v>13221</v>
      </c>
      <c r="D697" s="81">
        <v>43607</v>
      </c>
      <c r="E697" s="49" t="s">
        <v>206</v>
      </c>
      <c r="F697" t="s">
        <v>48</v>
      </c>
      <c r="H697" s="3">
        <v>8000</v>
      </c>
      <c r="I697" s="3">
        <f t="shared" si="14"/>
        <v>500289.18999999983</v>
      </c>
    </row>
    <row r="698" spans="1:9" x14ac:dyDescent="0.25">
      <c r="C698">
        <v>13222</v>
      </c>
      <c r="D698" s="81">
        <v>43607</v>
      </c>
      <c r="E698" s="49" t="s">
        <v>206</v>
      </c>
      <c r="F698" t="s">
        <v>304</v>
      </c>
      <c r="G698" s="111"/>
      <c r="H698" s="3">
        <v>7000</v>
      </c>
      <c r="I698" s="3">
        <f t="shared" si="14"/>
        <v>493289.18999999983</v>
      </c>
    </row>
    <row r="699" spans="1:9" x14ac:dyDescent="0.25">
      <c r="C699">
        <v>13223</v>
      </c>
      <c r="D699" s="81">
        <v>43607</v>
      </c>
      <c r="E699" s="49" t="s">
        <v>206</v>
      </c>
      <c r="F699" t="s">
        <v>195</v>
      </c>
      <c r="G699" s="111"/>
      <c r="H699" s="3">
        <v>7000</v>
      </c>
      <c r="I699" s="3">
        <f t="shared" si="14"/>
        <v>486289.18999999983</v>
      </c>
    </row>
    <row r="700" spans="1:9" x14ac:dyDescent="0.25">
      <c r="C700">
        <v>13224</v>
      </c>
      <c r="D700" s="81">
        <v>43607</v>
      </c>
      <c r="E700" s="49" t="s">
        <v>206</v>
      </c>
      <c r="F700" t="s">
        <v>383</v>
      </c>
      <c r="G700" s="111"/>
      <c r="H700" s="3">
        <v>3000</v>
      </c>
      <c r="I700" s="3">
        <f t="shared" si="14"/>
        <v>483289.18999999983</v>
      </c>
    </row>
    <row r="701" spans="1:9" x14ac:dyDescent="0.25">
      <c r="A701" t="s">
        <v>158</v>
      </c>
      <c r="C701">
        <v>13225</v>
      </c>
      <c r="D701" s="81">
        <v>43607</v>
      </c>
      <c r="E701" s="49" t="s">
        <v>206</v>
      </c>
      <c r="F701" t="s">
        <v>293</v>
      </c>
      <c r="H701" s="3">
        <v>5000</v>
      </c>
      <c r="I701" s="3">
        <f t="shared" si="14"/>
        <v>478289.18999999983</v>
      </c>
    </row>
    <row r="702" spans="1:9" x14ac:dyDescent="0.25">
      <c r="A702" t="s">
        <v>158</v>
      </c>
      <c r="C702">
        <v>13226</v>
      </c>
      <c r="D702" s="81">
        <v>43607</v>
      </c>
      <c r="E702" s="49" t="s">
        <v>206</v>
      </c>
      <c r="F702" t="s">
        <v>435</v>
      </c>
      <c r="H702" s="3">
        <v>9000</v>
      </c>
      <c r="I702" s="3">
        <f t="shared" si="14"/>
        <v>469289.18999999983</v>
      </c>
    </row>
    <row r="703" spans="1:9" x14ac:dyDescent="0.25">
      <c r="A703" t="s">
        <v>158</v>
      </c>
      <c r="C703">
        <v>13227</v>
      </c>
      <c r="D703" s="81">
        <v>43607</v>
      </c>
      <c r="E703" s="49" t="s">
        <v>206</v>
      </c>
      <c r="F703" t="s">
        <v>720</v>
      </c>
      <c r="H703" s="3">
        <v>15000</v>
      </c>
      <c r="I703" s="3">
        <f t="shared" si="14"/>
        <v>454289.18999999983</v>
      </c>
    </row>
    <row r="704" spans="1:9" x14ac:dyDescent="0.25">
      <c r="A704" t="s">
        <v>158</v>
      </c>
      <c r="C704">
        <v>13228</v>
      </c>
      <c r="D704" s="81">
        <v>43607</v>
      </c>
      <c r="E704" s="49" t="s">
        <v>206</v>
      </c>
      <c r="F704" t="s">
        <v>722</v>
      </c>
      <c r="H704" s="3">
        <v>9000</v>
      </c>
      <c r="I704" s="3">
        <f t="shared" si="14"/>
        <v>445289.18999999983</v>
      </c>
    </row>
    <row r="705" spans="1:9" x14ac:dyDescent="0.25">
      <c r="A705" t="s">
        <v>158</v>
      </c>
      <c r="C705">
        <v>13229</v>
      </c>
      <c r="D705" s="81">
        <v>43607</v>
      </c>
      <c r="E705" s="49" t="s">
        <v>331</v>
      </c>
      <c r="F705" t="s">
        <v>721</v>
      </c>
      <c r="H705" s="3">
        <v>3000</v>
      </c>
      <c r="I705" s="3">
        <f t="shared" si="14"/>
        <v>442289.18999999983</v>
      </c>
    </row>
    <row r="706" spans="1:9" x14ac:dyDescent="0.25">
      <c r="A706" t="s">
        <v>158</v>
      </c>
      <c r="C706">
        <v>13230</v>
      </c>
      <c r="D706" s="81">
        <v>43607</v>
      </c>
      <c r="E706" s="49" t="s">
        <v>765</v>
      </c>
      <c r="F706" t="s">
        <v>343</v>
      </c>
      <c r="H706" s="3">
        <v>36000</v>
      </c>
      <c r="I706" s="3">
        <f t="shared" si="14"/>
        <v>406289.18999999983</v>
      </c>
    </row>
    <row r="707" spans="1:9" x14ac:dyDescent="0.25">
      <c r="A707" t="s">
        <v>158</v>
      </c>
      <c r="C707">
        <v>13231</v>
      </c>
      <c r="D707" s="81">
        <v>43607</v>
      </c>
      <c r="E707" s="49" t="s">
        <v>765</v>
      </c>
      <c r="F707" t="s">
        <v>427</v>
      </c>
      <c r="H707" s="3">
        <v>40000</v>
      </c>
      <c r="I707" s="3">
        <f t="shared" si="14"/>
        <v>366289.18999999983</v>
      </c>
    </row>
    <row r="708" spans="1:9" x14ac:dyDescent="0.25">
      <c r="A708" t="s">
        <v>158</v>
      </c>
      <c r="C708">
        <v>13232</v>
      </c>
      <c r="D708" s="81">
        <v>43607</v>
      </c>
      <c r="E708" s="49" t="s">
        <v>766</v>
      </c>
      <c r="F708" t="s">
        <v>767</v>
      </c>
      <c r="H708" s="3">
        <v>7000</v>
      </c>
      <c r="I708" s="3">
        <f t="shared" si="14"/>
        <v>359289.18999999983</v>
      </c>
    </row>
    <row r="709" spans="1:9" x14ac:dyDescent="0.25">
      <c r="C709">
        <v>13233</v>
      </c>
      <c r="D709" s="81">
        <v>43607</v>
      </c>
      <c r="E709" s="49" t="s">
        <v>64</v>
      </c>
      <c r="F709" t="s">
        <v>43</v>
      </c>
      <c r="I709" s="3">
        <f t="shared" si="14"/>
        <v>359289.18999999983</v>
      </c>
    </row>
    <row r="710" spans="1:9" x14ac:dyDescent="0.25">
      <c r="A710" t="s">
        <v>158</v>
      </c>
      <c r="C710">
        <v>13234</v>
      </c>
      <c r="D710" s="81">
        <v>43607</v>
      </c>
      <c r="E710" s="49" t="s">
        <v>768</v>
      </c>
      <c r="F710" t="s">
        <v>340</v>
      </c>
      <c r="H710" s="3">
        <v>82800</v>
      </c>
      <c r="I710" s="3">
        <f t="shared" si="14"/>
        <v>276489.18999999983</v>
      </c>
    </row>
    <row r="711" spans="1:9" x14ac:dyDescent="0.25">
      <c r="A711" t="s">
        <v>158</v>
      </c>
      <c r="C711">
        <v>13235</v>
      </c>
      <c r="D711" s="81">
        <v>43607</v>
      </c>
      <c r="E711" s="49" t="s">
        <v>375</v>
      </c>
      <c r="F711" t="s">
        <v>153</v>
      </c>
      <c r="H711" s="3">
        <v>177690</v>
      </c>
      <c r="I711" s="3">
        <f t="shared" si="14"/>
        <v>98799.189999999828</v>
      </c>
    </row>
    <row r="712" spans="1:9" x14ac:dyDescent="0.25">
      <c r="C712">
        <v>13236</v>
      </c>
      <c r="D712" s="81">
        <v>43607</v>
      </c>
      <c r="E712" s="49" t="s">
        <v>769</v>
      </c>
      <c r="F712" t="s">
        <v>770</v>
      </c>
      <c r="H712" s="3">
        <v>6000</v>
      </c>
      <c r="I712" s="3">
        <f t="shared" si="14"/>
        <v>92799.189999999828</v>
      </c>
    </row>
    <row r="713" spans="1:9" x14ac:dyDescent="0.25">
      <c r="C713">
        <v>13237</v>
      </c>
      <c r="D713" s="81">
        <v>43607</v>
      </c>
      <c r="E713" s="49" t="s">
        <v>771</v>
      </c>
      <c r="F713" t="s">
        <v>772</v>
      </c>
      <c r="H713" s="3">
        <v>17641</v>
      </c>
      <c r="I713" s="3">
        <f t="shared" si="14"/>
        <v>75158.189999999828</v>
      </c>
    </row>
    <row r="714" spans="1:9" x14ac:dyDescent="0.25">
      <c r="A714" t="s">
        <v>158</v>
      </c>
      <c r="C714">
        <v>13238</v>
      </c>
      <c r="D714" s="81">
        <v>43608</v>
      </c>
      <c r="E714" s="49" t="s">
        <v>62</v>
      </c>
      <c r="F714" t="s">
        <v>773</v>
      </c>
      <c r="H714" s="3">
        <v>15000</v>
      </c>
      <c r="I714" s="3">
        <f t="shared" si="14"/>
        <v>60158.189999999828</v>
      </c>
    </row>
    <row r="715" spans="1:9" x14ac:dyDescent="0.25">
      <c r="A715" t="s">
        <v>158</v>
      </c>
      <c r="C715">
        <v>13239</v>
      </c>
      <c r="D715" s="81">
        <v>43608</v>
      </c>
      <c r="E715" s="49" t="s">
        <v>206</v>
      </c>
      <c r="F715" t="s">
        <v>774</v>
      </c>
      <c r="H715" s="3">
        <v>15000</v>
      </c>
      <c r="I715" s="3">
        <f t="shared" si="14"/>
        <v>45158.189999999828</v>
      </c>
    </row>
    <row r="716" spans="1:9" x14ac:dyDescent="0.25">
      <c r="A716" t="s">
        <v>158</v>
      </c>
      <c r="C716">
        <v>13240</v>
      </c>
      <c r="D716" s="81">
        <v>43609</v>
      </c>
      <c r="E716" s="49" t="s">
        <v>775</v>
      </c>
      <c r="F716" t="s">
        <v>776</v>
      </c>
      <c r="H716" s="3">
        <v>25400</v>
      </c>
      <c r="I716" s="3">
        <f t="shared" si="14"/>
        <v>19758.189999999828</v>
      </c>
    </row>
    <row r="717" spans="1:9" x14ac:dyDescent="0.25">
      <c r="C717">
        <v>13241</v>
      </c>
      <c r="D717" s="81">
        <v>43609</v>
      </c>
      <c r="E717" s="49" t="s">
        <v>43</v>
      </c>
      <c r="F717" t="s">
        <v>43</v>
      </c>
      <c r="I717" s="3">
        <f t="shared" si="14"/>
        <v>19758.189999999828</v>
      </c>
    </row>
    <row r="718" spans="1:9" x14ac:dyDescent="0.25">
      <c r="C718">
        <v>13242</v>
      </c>
      <c r="D718" s="81">
        <v>43608</v>
      </c>
      <c r="E718" s="49" t="s">
        <v>777</v>
      </c>
      <c r="F718" t="s">
        <v>154</v>
      </c>
      <c r="H718" s="3">
        <v>52547</v>
      </c>
      <c r="I718" s="3">
        <f t="shared" si="14"/>
        <v>-32788.810000000172</v>
      </c>
    </row>
    <row r="719" spans="1:9" x14ac:dyDescent="0.25">
      <c r="A719" t="s">
        <v>158</v>
      </c>
      <c r="C719">
        <v>13243</v>
      </c>
      <c r="D719" s="81">
        <v>43608</v>
      </c>
      <c r="E719" s="49" t="s">
        <v>679</v>
      </c>
      <c r="F719" t="s">
        <v>234</v>
      </c>
      <c r="H719" s="3">
        <v>111406.87</v>
      </c>
      <c r="I719" s="3">
        <f t="shared" si="14"/>
        <v>-144195.68000000017</v>
      </c>
    </row>
    <row r="720" spans="1:9" x14ac:dyDescent="0.25">
      <c r="C720">
        <v>13244</v>
      </c>
      <c r="D720" s="81">
        <v>43608</v>
      </c>
      <c r="E720" s="49" t="s">
        <v>778</v>
      </c>
      <c r="F720" t="s">
        <v>779</v>
      </c>
      <c r="H720" s="3">
        <v>30680</v>
      </c>
      <c r="I720" s="3">
        <f t="shared" si="14"/>
        <v>-174875.68000000017</v>
      </c>
    </row>
    <row r="721" spans="1:9" x14ac:dyDescent="0.25">
      <c r="A721" t="s">
        <v>158</v>
      </c>
      <c r="C721">
        <v>13245</v>
      </c>
      <c r="D721" s="81">
        <v>43608</v>
      </c>
      <c r="E721" s="49" t="s">
        <v>780</v>
      </c>
      <c r="H721" s="3">
        <v>9300</v>
      </c>
      <c r="I721" s="3">
        <f t="shared" si="14"/>
        <v>-184175.68000000017</v>
      </c>
    </row>
    <row r="722" spans="1:9" x14ac:dyDescent="0.25">
      <c r="A722" t="s">
        <v>158</v>
      </c>
      <c r="C722">
        <v>13246</v>
      </c>
      <c r="D722" s="81">
        <v>43609</v>
      </c>
      <c r="E722" s="49" t="s">
        <v>781</v>
      </c>
      <c r="F722" t="s">
        <v>782</v>
      </c>
      <c r="H722" s="3">
        <v>5000</v>
      </c>
      <c r="I722" s="3">
        <f t="shared" si="14"/>
        <v>-189175.68000000017</v>
      </c>
    </row>
    <row r="723" spans="1:9" x14ac:dyDescent="0.25">
      <c r="A723" t="s">
        <v>158</v>
      </c>
      <c r="C723">
        <v>13247</v>
      </c>
      <c r="D723" s="81">
        <v>43609</v>
      </c>
      <c r="E723" s="49" t="s">
        <v>783</v>
      </c>
      <c r="F723" t="s">
        <v>784</v>
      </c>
      <c r="H723" s="3">
        <v>15000</v>
      </c>
      <c r="I723" s="3">
        <f t="shared" si="14"/>
        <v>-204175.68000000017</v>
      </c>
    </row>
    <row r="724" spans="1:9" x14ac:dyDescent="0.25">
      <c r="A724" t="s">
        <v>158</v>
      </c>
      <c r="C724">
        <v>13248</v>
      </c>
      <c r="D724" s="81">
        <v>43609</v>
      </c>
      <c r="E724" s="49" t="s">
        <v>785</v>
      </c>
      <c r="F724" t="s">
        <v>786</v>
      </c>
      <c r="H724" s="3">
        <v>25000</v>
      </c>
      <c r="I724" s="3">
        <f t="shared" si="14"/>
        <v>-229175.68000000017</v>
      </c>
    </row>
    <row r="725" spans="1:9" x14ac:dyDescent="0.25">
      <c r="A725" t="s">
        <v>158</v>
      </c>
      <c r="C725">
        <v>13249</v>
      </c>
      <c r="D725" s="81">
        <v>43609</v>
      </c>
      <c r="E725" s="49" t="s">
        <v>787</v>
      </c>
      <c r="F725" t="s">
        <v>199</v>
      </c>
      <c r="H725" s="3">
        <v>50000</v>
      </c>
      <c r="I725" s="3">
        <f t="shared" si="14"/>
        <v>-279175.68000000017</v>
      </c>
    </row>
    <row r="726" spans="1:9" x14ac:dyDescent="0.25">
      <c r="A726" t="s">
        <v>158</v>
      </c>
      <c r="C726">
        <v>13250</v>
      </c>
      <c r="D726" s="81">
        <v>43609</v>
      </c>
      <c r="E726" s="49" t="s">
        <v>346</v>
      </c>
      <c r="F726" t="s">
        <v>788</v>
      </c>
      <c r="H726" s="3">
        <v>25000</v>
      </c>
      <c r="I726" s="3">
        <f t="shared" si="14"/>
        <v>-304175.68000000017</v>
      </c>
    </row>
    <row r="727" spans="1:9" x14ac:dyDescent="0.25">
      <c r="C727">
        <v>13251</v>
      </c>
      <c r="D727" s="81">
        <v>43613</v>
      </c>
      <c r="E727" s="49" t="s">
        <v>789</v>
      </c>
      <c r="F727" t="s">
        <v>790</v>
      </c>
      <c r="H727" s="3">
        <v>20000</v>
      </c>
      <c r="I727" s="3">
        <f t="shared" si="14"/>
        <v>-324175.68000000017</v>
      </c>
    </row>
    <row r="728" spans="1:9" x14ac:dyDescent="0.25">
      <c r="C728">
        <v>13252</v>
      </c>
      <c r="D728" s="81">
        <v>43613</v>
      </c>
      <c r="E728" s="49" t="s">
        <v>346</v>
      </c>
      <c r="F728" t="s">
        <v>665</v>
      </c>
      <c r="H728" s="3">
        <v>7000</v>
      </c>
      <c r="I728" s="3">
        <f t="shared" si="14"/>
        <v>-331175.68000000017</v>
      </c>
    </row>
    <row r="729" spans="1:9" x14ac:dyDescent="0.25">
      <c r="C729">
        <v>13253</v>
      </c>
      <c r="D729" s="81">
        <v>43619</v>
      </c>
      <c r="E729" s="49" t="s">
        <v>625</v>
      </c>
      <c r="F729" t="s">
        <v>360</v>
      </c>
      <c r="H729" s="3">
        <v>52000</v>
      </c>
      <c r="I729" s="3">
        <f t="shared" si="14"/>
        <v>-383175.68000000017</v>
      </c>
    </row>
    <row r="730" spans="1:9" x14ac:dyDescent="0.25">
      <c r="C730">
        <v>13254</v>
      </c>
      <c r="H730" s="3">
        <v>480</v>
      </c>
      <c r="I730" s="3">
        <f t="shared" si="14"/>
        <v>-383655.68000000017</v>
      </c>
    </row>
    <row r="731" spans="1:9" x14ac:dyDescent="0.25">
      <c r="C731">
        <v>13255</v>
      </c>
      <c r="D731" s="81">
        <v>43614</v>
      </c>
      <c r="E731" s="49" t="s">
        <v>331</v>
      </c>
      <c r="F731" t="s">
        <v>49</v>
      </c>
      <c r="H731" s="3">
        <v>44000</v>
      </c>
      <c r="I731" s="3">
        <f t="shared" si="14"/>
        <v>-427655.68000000017</v>
      </c>
    </row>
    <row r="732" spans="1:9" x14ac:dyDescent="0.25">
      <c r="I732" s="3">
        <f>+I731-H732+G732</f>
        <v>-427655.68000000017</v>
      </c>
    </row>
    <row r="733" spans="1:9" x14ac:dyDescent="0.25">
      <c r="F733" t="s">
        <v>356</v>
      </c>
      <c r="H733">
        <v>3829.76</v>
      </c>
      <c r="I733" s="3">
        <f>+I732-H733+G733</f>
        <v>-431485.44000000018</v>
      </c>
    </row>
    <row r="734" spans="1:9" x14ac:dyDescent="0.25">
      <c r="I734" s="3">
        <f>+I733-H734+G734</f>
        <v>-431485.44000000018</v>
      </c>
    </row>
    <row r="735" spans="1:9" x14ac:dyDescent="0.25">
      <c r="F735" t="s">
        <v>214</v>
      </c>
      <c r="G735" s="108">
        <f>SUM(G603:G734)</f>
        <v>2092087.5</v>
      </c>
      <c r="H735" s="3">
        <f>SUM(H603:H734)</f>
        <v>2313760.0299999998</v>
      </c>
    </row>
    <row r="740" spans="1:9" x14ac:dyDescent="0.25">
      <c r="E740" s="49" t="s">
        <v>41</v>
      </c>
      <c r="F740" t="s">
        <v>41</v>
      </c>
      <c r="G740" s="108">
        <v>1000000</v>
      </c>
      <c r="I740" s="3">
        <f>+I734+G740-H740</f>
        <v>568514.55999999982</v>
      </c>
    </row>
    <row r="741" spans="1:9" x14ac:dyDescent="0.25">
      <c r="A741" t="s">
        <v>158</v>
      </c>
      <c r="C741">
        <v>13256</v>
      </c>
      <c r="D741" s="81">
        <v>43635</v>
      </c>
      <c r="E741" s="49" t="s">
        <v>762</v>
      </c>
      <c r="F741" t="s">
        <v>294</v>
      </c>
      <c r="H741" s="3">
        <v>52000</v>
      </c>
      <c r="I741" s="3">
        <f>+I740-H741+G741</f>
        <v>516514.55999999982</v>
      </c>
    </row>
    <row r="742" spans="1:9" x14ac:dyDescent="0.25">
      <c r="A742" t="s">
        <v>158</v>
      </c>
      <c r="C742">
        <v>13257</v>
      </c>
      <c r="D742" s="81">
        <v>43637</v>
      </c>
      <c r="E742" s="49" t="s">
        <v>791</v>
      </c>
      <c r="F742" t="s">
        <v>305</v>
      </c>
      <c r="H742" s="3">
        <v>55000</v>
      </c>
      <c r="I742" s="3">
        <f t="shared" ref="I742:I816" si="15">+I741-H742+G742</f>
        <v>461514.55999999982</v>
      </c>
    </row>
    <row r="743" spans="1:9" x14ac:dyDescent="0.25">
      <c r="C743">
        <v>13258</v>
      </c>
      <c r="D743" s="81">
        <v>43637</v>
      </c>
      <c r="E743" s="49" t="s">
        <v>792</v>
      </c>
      <c r="H743" s="3">
        <v>16000</v>
      </c>
      <c r="I743" s="3">
        <f t="shared" si="15"/>
        <v>445514.55999999982</v>
      </c>
    </row>
    <row r="744" spans="1:9" x14ac:dyDescent="0.25">
      <c r="C744">
        <v>13259</v>
      </c>
      <c r="D744" s="81">
        <v>43637</v>
      </c>
      <c r="E744" s="49" t="s">
        <v>793</v>
      </c>
      <c r="F744" t="s">
        <v>671</v>
      </c>
      <c r="H744" s="3">
        <v>55000</v>
      </c>
      <c r="I744" s="3">
        <f t="shared" si="15"/>
        <v>390514.55999999982</v>
      </c>
    </row>
    <row r="745" spans="1:9" x14ac:dyDescent="0.25">
      <c r="A745" t="s">
        <v>158</v>
      </c>
      <c r="C745">
        <v>13260</v>
      </c>
      <c r="D745" s="81">
        <v>43637</v>
      </c>
      <c r="E745" s="49" t="s">
        <v>142</v>
      </c>
      <c r="F745" t="s">
        <v>794</v>
      </c>
      <c r="H745" s="3">
        <v>20000</v>
      </c>
      <c r="I745" s="3">
        <f t="shared" si="15"/>
        <v>370514.55999999982</v>
      </c>
    </row>
    <row r="746" spans="1:9" x14ac:dyDescent="0.25">
      <c r="A746" t="s">
        <v>158</v>
      </c>
      <c r="C746">
        <v>13261</v>
      </c>
      <c r="D746" s="81">
        <v>43637</v>
      </c>
      <c r="E746" s="49" t="s">
        <v>142</v>
      </c>
      <c r="F746" t="s">
        <v>57</v>
      </c>
      <c r="H746" s="3">
        <v>20000</v>
      </c>
      <c r="I746" s="3">
        <f t="shared" si="15"/>
        <v>350514.55999999982</v>
      </c>
    </row>
    <row r="747" spans="1:9" x14ac:dyDescent="0.25">
      <c r="A747" t="s">
        <v>158</v>
      </c>
      <c r="C747">
        <v>13262</v>
      </c>
      <c r="D747" s="81">
        <v>43637</v>
      </c>
      <c r="E747" s="49" t="s">
        <v>142</v>
      </c>
      <c r="F747" t="s">
        <v>717</v>
      </c>
      <c r="H747" s="3">
        <v>10000</v>
      </c>
      <c r="I747" s="3">
        <f t="shared" si="15"/>
        <v>340514.55999999982</v>
      </c>
    </row>
    <row r="748" spans="1:9" x14ac:dyDescent="0.25">
      <c r="A748" t="s">
        <v>158</v>
      </c>
      <c r="C748">
        <v>13263</v>
      </c>
      <c r="D748" s="81">
        <v>43637</v>
      </c>
      <c r="E748" s="49" t="s">
        <v>142</v>
      </c>
      <c r="F748" t="s">
        <v>399</v>
      </c>
      <c r="H748" s="3">
        <v>10000</v>
      </c>
      <c r="I748" s="3">
        <f t="shared" si="15"/>
        <v>330514.55999999982</v>
      </c>
    </row>
    <row r="749" spans="1:9" x14ac:dyDescent="0.25">
      <c r="A749" t="s">
        <v>158</v>
      </c>
      <c r="C749">
        <v>13264</v>
      </c>
      <c r="D749" s="81">
        <v>43637</v>
      </c>
      <c r="E749" s="49" t="s">
        <v>142</v>
      </c>
      <c r="F749" t="s">
        <v>398</v>
      </c>
      <c r="H749" s="3">
        <v>15000</v>
      </c>
      <c r="I749" s="3">
        <f t="shared" si="15"/>
        <v>315514.55999999982</v>
      </c>
    </row>
    <row r="750" spans="1:9" x14ac:dyDescent="0.25">
      <c r="A750" t="s">
        <v>158</v>
      </c>
      <c r="C750">
        <v>13265</v>
      </c>
      <c r="D750" s="81">
        <v>43637</v>
      </c>
      <c r="E750" s="49" t="s">
        <v>142</v>
      </c>
      <c r="F750" t="s">
        <v>719</v>
      </c>
      <c r="H750" s="3">
        <v>15000</v>
      </c>
      <c r="I750" s="3">
        <f t="shared" si="15"/>
        <v>300514.55999999982</v>
      </c>
    </row>
    <row r="751" spans="1:9" x14ac:dyDescent="0.25">
      <c r="C751">
        <v>13266</v>
      </c>
      <c r="D751" s="81">
        <v>43637</v>
      </c>
      <c r="E751" s="49" t="s">
        <v>43</v>
      </c>
      <c r="F751" t="s">
        <v>43</v>
      </c>
      <c r="I751" s="3">
        <f t="shared" si="15"/>
        <v>300514.55999999982</v>
      </c>
    </row>
    <row r="752" spans="1:9" x14ac:dyDescent="0.25">
      <c r="A752" t="s">
        <v>158</v>
      </c>
      <c r="C752">
        <v>13267</v>
      </c>
      <c r="D752" s="81">
        <v>43637</v>
      </c>
      <c r="E752" s="49" t="s">
        <v>795</v>
      </c>
      <c r="F752" t="s">
        <v>194</v>
      </c>
      <c r="H752" s="3">
        <v>10000</v>
      </c>
      <c r="I752" s="3">
        <f t="shared" si="15"/>
        <v>290514.55999999982</v>
      </c>
    </row>
    <row r="753" spans="1:9" x14ac:dyDescent="0.25">
      <c r="A753" t="s">
        <v>158</v>
      </c>
      <c r="C753">
        <v>13268</v>
      </c>
      <c r="D753" s="81">
        <v>43637</v>
      </c>
      <c r="E753" s="49" t="s">
        <v>142</v>
      </c>
      <c r="F753" t="s">
        <v>194</v>
      </c>
      <c r="H753" s="3">
        <v>10000</v>
      </c>
      <c r="I753" s="3">
        <f t="shared" si="15"/>
        <v>280514.55999999982</v>
      </c>
    </row>
    <row r="754" spans="1:9" x14ac:dyDescent="0.25">
      <c r="A754" t="s">
        <v>158</v>
      </c>
      <c r="C754">
        <v>13269</v>
      </c>
      <c r="D754" s="81">
        <v>43637</v>
      </c>
      <c r="E754" s="49" t="s">
        <v>142</v>
      </c>
      <c r="F754" t="s">
        <v>294</v>
      </c>
      <c r="H754" s="3">
        <v>15000</v>
      </c>
      <c r="I754" s="3">
        <f t="shared" si="15"/>
        <v>265514.55999999982</v>
      </c>
    </row>
    <row r="755" spans="1:9" x14ac:dyDescent="0.25">
      <c r="A755" t="s">
        <v>158</v>
      </c>
      <c r="C755">
        <v>13270</v>
      </c>
      <c r="D755" s="81">
        <v>43637</v>
      </c>
      <c r="E755" s="49" t="s">
        <v>142</v>
      </c>
      <c r="F755" t="s">
        <v>303</v>
      </c>
      <c r="H755" s="3">
        <v>7000</v>
      </c>
      <c r="I755" s="3">
        <f t="shared" si="15"/>
        <v>258514.55999999982</v>
      </c>
    </row>
    <row r="756" spans="1:9" x14ac:dyDescent="0.25">
      <c r="A756" t="s">
        <v>158</v>
      </c>
      <c r="C756">
        <v>13271</v>
      </c>
      <c r="D756" s="81">
        <v>43637</v>
      </c>
      <c r="E756" s="49" t="s">
        <v>142</v>
      </c>
      <c r="F756" t="s">
        <v>302</v>
      </c>
      <c r="H756" s="3">
        <v>9000</v>
      </c>
      <c r="I756" s="3">
        <f t="shared" si="15"/>
        <v>249514.55999999982</v>
      </c>
    </row>
    <row r="757" spans="1:9" x14ac:dyDescent="0.25">
      <c r="A757" t="s">
        <v>158</v>
      </c>
      <c r="C757">
        <v>13272</v>
      </c>
      <c r="D757" s="81">
        <v>43637</v>
      </c>
      <c r="E757" s="49" t="s">
        <v>142</v>
      </c>
      <c r="F757" t="s">
        <v>312</v>
      </c>
      <c r="H757" s="3">
        <v>7000</v>
      </c>
      <c r="I757" s="3">
        <f t="shared" si="15"/>
        <v>242514.55999999982</v>
      </c>
    </row>
    <row r="758" spans="1:9" x14ac:dyDescent="0.25">
      <c r="A758" t="s">
        <v>158</v>
      </c>
      <c r="C758">
        <v>13273</v>
      </c>
      <c r="D758" s="81">
        <v>43637</v>
      </c>
      <c r="E758" s="49" t="s">
        <v>142</v>
      </c>
      <c r="F758" t="s">
        <v>320</v>
      </c>
      <c r="H758" s="3">
        <v>8000</v>
      </c>
      <c r="I758" s="3">
        <f t="shared" si="15"/>
        <v>234514.55999999982</v>
      </c>
    </row>
    <row r="759" spans="1:9" x14ac:dyDescent="0.25">
      <c r="A759" t="s">
        <v>158</v>
      </c>
      <c r="C759">
        <v>13274</v>
      </c>
      <c r="D759" s="81">
        <v>43637</v>
      </c>
      <c r="E759" s="49" t="s">
        <v>283</v>
      </c>
      <c r="F759" t="s">
        <v>49</v>
      </c>
      <c r="H759" s="3">
        <v>6000</v>
      </c>
      <c r="I759" s="3">
        <f t="shared" si="15"/>
        <v>228514.55999999982</v>
      </c>
    </row>
    <row r="760" spans="1:9" x14ac:dyDescent="0.25">
      <c r="A760" t="s">
        <v>158</v>
      </c>
      <c r="C760">
        <v>13275</v>
      </c>
      <c r="D760" s="81">
        <v>43637</v>
      </c>
      <c r="E760" s="49" t="s">
        <v>142</v>
      </c>
      <c r="F760" t="s">
        <v>50</v>
      </c>
      <c r="H760" s="3">
        <v>8000</v>
      </c>
      <c r="I760" s="3">
        <f t="shared" si="15"/>
        <v>220514.55999999982</v>
      </c>
    </row>
    <row r="761" spans="1:9" x14ac:dyDescent="0.25">
      <c r="A761" t="s">
        <v>158</v>
      </c>
      <c r="C761">
        <v>13276</v>
      </c>
      <c r="D761" s="81">
        <v>43637</v>
      </c>
      <c r="E761" s="49" t="s">
        <v>142</v>
      </c>
      <c r="F761" t="s">
        <v>48</v>
      </c>
      <c r="H761" s="3">
        <v>8000</v>
      </c>
      <c r="I761" s="3">
        <f t="shared" si="15"/>
        <v>212514.55999999982</v>
      </c>
    </row>
    <row r="762" spans="1:9" x14ac:dyDescent="0.25">
      <c r="A762" t="s">
        <v>158</v>
      </c>
      <c r="C762">
        <v>13277</v>
      </c>
      <c r="D762" s="81">
        <v>43637</v>
      </c>
      <c r="E762" s="49" t="s">
        <v>142</v>
      </c>
      <c r="F762" t="s">
        <v>304</v>
      </c>
      <c r="H762" s="3">
        <v>7000</v>
      </c>
      <c r="I762" s="3">
        <f t="shared" si="15"/>
        <v>205514.55999999982</v>
      </c>
    </row>
    <row r="763" spans="1:9" x14ac:dyDescent="0.25">
      <c r="A763" t="s">
        <v>158</v>
      </c>
      <c r="C763">
        <v>13278</v>
      </c>
      <c r="D763" s="81">
        <v>43637</v>
      </c>
      <c r="E763" s="49" t="s">
        <v>142</v>
      </c>
      <c r="F763" t="s">
        <v>195</v>
      </c>
      <c r="H763" s="3">
        <v>7000</v>
      </c>
      <c r="I763" s="3">
        <f t="shared" si="15"/>
        <v>198514.55999999982</v>
      </c>
    </row>
    <row r="764" spans="1:9" x14ac:dyDescent="0.25">
      <c r="A764" t="s">
        <v>158</v>
      </c>
      <c r="C764">
        <v>13279</v>
      </c>
      <c r="D764" s="81">
        <v>43637</v>
      </c>
      <c r="E764" s="49" t="s">
        <v>142</v>
      </c>
      <c r="F764" t="s">
        <v>383</v>
      </c>
      <c r="H764" s="3">
        <v>3000</v>
      </c>
      <c r="I764" s="3">
        <f t="shared" si="15"/>
        <v>195514.55999999982</v>
      </c>
    </row>
    <row r="765" spans="1:9" x14ac:dyDescent="0.25">
      <c r="A765" t="s">
        <v>158</v>
      </c>
      <c r="C765">
        <v>13280</v>
      </c>
      <c r="D765" s="81">
        <v>43637</v>
      </c>
      <c r="E765" s="49" t="s">
        <v>142</v>
      </c>
      <c r="F765" t="s">
        <v>461</v>
      </c>
      <c r="H765" s="3">
        <v>5000</v>
      </c>
      <c r="I765" s="3">
        <f t="shared" si="15"/>
        <v>190514.55999999982</v>
      </c>
    </row>
    <row r="766" spans="1:9" x14ac:dyDescent="0.25">
      <c r="A766" t="s">
        <v>158</v>
      </c>
      <c r="C766">
        <v>13281</v>
      </c>
      <c r="D766" s="81">
        <v>43637</v>
      </c>
      <c r="E766" s="49" t="s">
        <v>142</v>
      </c>
      <c r="F766" t="s">
        <v>796</v>
      </c>
      <c r="H766" s="3">
        <v>9000</v>
      </c>
      <c r="I766" s="3">
        <f t="shared" si="15"/>
        <v>181514.55999999982</v>
      </c>
    </row>
    <row r="767" spans="1:9" x14ac:dyDescent="0.25">
      <c r="A767" t="s">
        <v>158</v>
      </c>
      <c r="C767">
        <v>13282</v>
      </c>
      <c r="D767" s="81">
        <v>43637</v>
      </c>
      <c r="E767" s="49" t="s">
        <v>142</v>
      </c>
      <c r="F767" t="s">
        <v>797</v>
      </c>
      <c r="H767" s="3">
        <v>10000</v>
      </c>
      <c r="I767" s="3">
        <f t="shared" si="15"/>
        <v>171514.55999999982</v>
      </c>
    </row>
    <row r="768" spans="1:9" x14ac:dyDescent="0.25">
      <c r="A768" t="s">
        <v>158</v>
      </c>
      <c r="C768">
        <v>13283</v>
      </c>
      <c r="D768" s="81">
        <v>43637</v>
      </c>
      <c r="E768" s="49" t="s">
        <v>142</v>
      </c>
      <c r="F768" t="s">
        <v>722</v>
      </c>
      <c r="H768" s="3">
        <v>9000</v>
      </c>
      <c r="I768" s="3">
        <f t="shared" si="15"/>
        <v>162514.55999999982</v>
      </c>
    </row>
    <row r="769" spans="1:9" x14ac:dyDescent="0.25">
      <c r="C769">
        <v>13284</v>
      </c>
      <c r="D769" s="81">
        <v>43637</v>
      </c>
      <c r="E769" s="49" t="s">
        <v>43</v>
      </c>
      <c r="F769" t="s">
        <v>43</v>
      </c>
      <c r="I769" s="3">
        <f t="shared" si="15"/>
        <v>162514.55999999982</v>
      </c>
    </row>
    <row r="770" spans="1:9" x14ac:dyDescent="0.25">
      <c r="A770" t="s">
        <v>158</v>
      </c>
      <c r="C770">
        <v>13285</v>
      </c>
      <c r="D770" s="81">
        <v>43637</v>
      </c>
      <c r="E770" s="49" t="s">
        <v>142</v>
      </c>
      <c r="F770" t="s">
        <v>798</v>
      </c>
      <c r="H770" s="3">
        <v>3000</v>
      </c>
      <c r="I770" s="3">
        <f t="shared" si="15"/>
        <v>159514.55999999982</v>
      </c>
    </row>
    <row r="771" spans="1:9" x14ac:dyDescent="0.25">
      <c r="A771" t="s">
        <v>158</v>
      </c>
      <c r="C771">
        <v>13286</v>
      </c>
      <c r="D771" s="81">
        <v>43637</v>
      </c>
      <c r="E771" s="49" t="s">
        <v>477</v>
      </c>
      <c r="F771" t="s">
        <v>799</v>
      </c>
      <c r="H771" s="3">
        <v>7300</v>
      </c>
      <c r="I771" s="3">
        <f t="shared" si="15"/>
        <v>152214.55999999982</v>
      </c>
    </row>
    <row r="772" spans="1:9" x14ac:dyDescent="0.25">
      <c r="A772" t="s">
        <v>165</v>
      </c>
      <c r="C772">
        <v>13287</v>
      </c>
      <c r="D772" s="81">
        <v>43637</v>
      </c>
      <c r="E772" s="49" t="s">
        <v>481</v>
      </c>
      <c r="F772" t="s">
        <v>464</v>
      </c>
      <c r="H772" s="3">
        <v>14201.43</v>
      </c>
      <c r="I772" s="3">
        <f t="shared" si="15"/>
        <v>138013.12999999983</v>
      </c>
    </row>
    <row r="773" spans="1:9" x14ac:dyDescent="0.25">
      <c r="A773" t="s">
        <v>165</v>
      </c>
      <c r="C773">
        <v>13288</v>
      </c>
      <c r="D773" s="81">
        <v>43637</v>
      </c>
      <c r="E773" s="49" t="s">
        <v>454</v>
      </c>
      <c r="F773" t="s">
        <v>466</v>
      </c>
      <c r="H773" s="3">
        <v>13519.05</v>
      </c>
      <c r="I773" s="3">
        <f t="shared" si="15"/>
        <v>124494.07999999983</v>
      </c>
    </row>
    <row r="774" spans="1:9" x14ac:dyDescent="0.25">
      <c r="A774" t="s">
        <v>158</v>
      </c>
      <c r="C774">
        <v>13289</v>
      </c>
      <c r="D774" s="81">
        <v>43637</v>
      </c>
      <c r="E774" s="49" t="s">
        <v>633</v>
      </c>
      <c r="F774" t="s">
        <v>49</v>
      </c>
      <c r="H774" s="3">
        <v>7086.05</v>
      </c>
      <c r="I774" s="3">
        <f t="shared" si="15"/>
        <v>117408.02999999982</v>
      </c>
    </row>
    <row r="775" spans="1:9" x14ac:dyDescent="0.25">
      <c r="C775">
        <v>13290</v>
      </c>
      <c r="D775" s="81">
        <v>43637</v>
      </c>
      <c r="E775" s="49" t="s">
        <v>43</v>
      </c>
      <c r="F775" t="s">
        <v>43</v>
      </c>
      <c r="I775" s="3">
        <f t="shared" si="15"/>
        <v>117408.02999999982</v>
      </c>
    </row>
    <row r="776" spans="1:9" x14ac:dyDescent="0.25">
      <c r="A776" t="s">
        <v>158</v>
      </c>
      <c r="C776">
        <v>13291</v>
      </c>
      <c r="D776" s="81">
        <v>43637</v>
      </c>
      <c r="E776" s="49" t="s">
        <v>634</v>
      </c>
      <c r="F776" t="s">
        <v>177</v>
      </c>
      <c r="H776" s="3">
        <v>805</v>
      </c>
      <c r="I776" s="3">
        <f t="shared" si="15"/>
        <v>116603.02999999982</v>
      </c>
    </row>
    <row r="777" spans="1:9" x14ac:dyDescent="0.25">
      <c r="A777" t="s">
        <v>158</v>
      </c>
      <c r="C777">
        <v>13292</v>
      </c>
      <c r="D777" s="81">
        <v>43637</v>
      </c>
      <c r="E777" s="49" t="s">
        <v>635</v>
      </c>
      <c r="F777" t="s">
        <v>701</v>
      </c>
      <c r="H777" s="3">
        <v>1500</v>
      </c>
      <c r="I777" s="3">
        <f t="shared" si="15"/>
        <v>115103.02999999982</v>
      </c>
    </row>
    <row r="778" spans="1:9" x14ac:dyDescent="0.25">
      <c r="A778" t="s">
        <v>158</v>
      </c>
      <c r="C778">
        <v>13293</v>
      </c>
      <c r="D778" s="81">
        <v>43640</v>
      </c>
      <c r="E778" s="49" t="s">
        <v>800</v>
      </c>
      <c r="F778" t="s">
        <v>284</v>
      </c>
      <c r="H778" s="3">
        <v>12526</v>
      </c>
      <c r="I778" s="3">
        <f t="shared" si="15"/>
        <v>102577.02999999982</v>
      </c>
    </row>
    <row r="779" spans="1:9" x14ac:dyDescent="0.25">
      <c r="A779" t="s">
        <v>158</v>
      </c>
      <c r="C779">
        <v>13294</v>
      </c>
      <c r="D779" s="81">
        <v>43640</v>
      </c>
      <c r="E779" s="49" t="s">
        <v>366</v>
      </c>
      <c r="F779" t="s">
        <v>153</v>
      </c>
      <c r="H779" s="3">
        <v>198140</v>
      </c>
      <c r="I779" s="3">
        <f t="shared" si="15"/>
        <v>-95562.970000000176</v>
      </c>
    </row>
    <row r="780" spans="1:9" x14ac:dyDescent="0.25">
      <c r="A780" t="s">
        <v>158</v>
      </c>
      <c r="C780">
        <v>13295</v>
      </c>
      <c r="D780" s="81">
        <v>43640</v>
      </c>
      <c r="E780" s="49" t="s">
        <v>801</v>
      </c>
      <c r="F780" t="s">
        <v>401</v>
      </c>
      <c r="H780" s="3">
        <v>12000</v>
      </c>
      <c r="I780" s="3">
        <f t="shared" si="15"/>
        <v>-107562.97000000018</v>
      </c>
    </row>
    <row r="781" spans="1:9" x14ac:dyDescent="0.25">
      <c r="A781" t="s">
        <v>158</v>
      </c>
      <c r="C781">
        <v>13296</v>
      </c>
      <c r="D781" s="81">
        <v>43640</v>
      </c>
      <c r="E781" s="49" t="s">
        <v>802</v>
      </c>
      <c r="F781" t="s">
        <v>797</v>
      </c>
      <c r="H781" s="3">
        <v>10000</v>
      </c>
      <c r="I781" s="3">
        <f t="shared" si="15"/>
        <v>-117562.97000000018</v>
      </c>
    </row>
    <row r="782" spans="1:9" x14ac:dyDescent="0.25">
      <c r="C782">
        <v>13297</v>
      </c>
      <c r="D782" s="81">
        <v>43641</v>
      </c>
      <c r="E782" s="49" t="s">
        <v>803</v>
      </c>
      <c r="F782" t="s">
        <v>804</v>
      </c>
      <c r="H782" s="3">
        <v>5000</v>
      </c>
      <c r="I782" s="3">
        <f t="shared" si="15"/>
        <v>-122562.97000000018</v>
      </c>
    </row>
    <row r="783" spans="1:9" x14ac:dyDescent="0.25">
      <c r="A783" t="s">
        <v>158</v>
      </c>
      <c r="C783">
        <v>13298</v>
      </c>
      <c r="D783" s="81">
        <v>43641</v>
      </c>
      <c r="E783" s="49" t="s">
        <v>805</v>
      </c>
      <c r="F783" t="s">
        <v>745</v>
      </c>
      <c r="H783" s="3">
        <v>38000</v>
      </c>
      <c r="I783" s="3">
        <f t="shared" si="15"/>
        <v>-160562.97000000018</v>
      </c>
    </row>
    <row r="784" spans="1:9" x14ac:dyDescent="0.25">
      <c r="C784">
        <v>13299</v>
      </c>
      <c r="D784" s="81">
        <v>43641</v>
      </c>
      <c r="E784" s="49" t="s">
        <v>318</v>
      </c>
      <c r="F784" t="s">
        <v>189</v>
      </c>
      <c r="H784" s="3">
        <v>21459.15</v>
      </c>
      <c r="I784" s="3">
        <f t="shared" si="15"/>
        <v>-182022.12000000017</v>
      </c>
    </row>
    <row r="785" spans="1:9" x14ac:dyDescent="0.25">
      <c r="A785" t="s">
        <v>158</v>
      </c>
      <c r="C785">
        <v>13300</v>
      </c>
      <c r="D785" s="81">
        <v>43641</v>
      </c>
      <c r="E785" s="49" t="s">
        <v>806</v>
      </c>
      <c r="F785" t="s">
        <v>291</v>
      </c>
      <c r="H785" s="3">
        <v>19119.599999999999</v>
      </c>
      <c r="I785" s="3">
        <f t="shared" si="15"/>
        <v>-201141.72000000018</v>
      </c>
    </row>
    <row r="786" spans="1:9" x14ac:dyDescent="0.25">
      <c r="C786">
        <v>13301</v>
      </c>
      <c r="D786" s="81">
        <v>43641</v>
      </c>
      <c r="E786" s="49" t="s">
        <v>318</v>
      </c>
      <c r="F786" t="s">
        <v>189</v>
      </c>
      <c r="H786" s="3">
        <v>22366.5</v>
      </c>
      <c r="I786" s="3">
        <f t="shared" si="15"/>
        <v>-223508.22000000018</v>
      </c>
    </row>
    <row r="787" spans="1:9" x14ac:dyDescent="0.25">
      <c r="C787">
        <v>13302</v>
      </c>
      <c r="D787" s="81">
        <v>43642</v>
      </c>
      <c r="E787" s="49" t="s">
        <v>43</v>
      </c>
      <c r="F787" t="s">
        <v>43</v>
      </c>
      <c r="I787" s="3">
        <f t="shared" si="15"/>
        <v>-223508.22000000018</v>
      </c>
    </row>
    <row r="788" spans="1:9" x14ac:dyDescent="0.25">
      <c r="D788" s="81">
        <v>43642</v>
      </c>
      <c r="E788" s="49" t="s">
        <v>41</v>
      </c>
      <c r="F788" t="s">
        <v>41</v>
      </c>
      <c r="G788" s="108">
        <v>92087.5</v>
      </c>
      <c r="I788" s="3">
        <f t="shared" si="15"/>
        <v>-131420.72000000018</v>
      </c>
    </row>
    <row r="789" spans="1:9" x14ac:dyDescent="0.25">
      <c r="A789" t="s">
        <v>158</v>
      </c>
      <c r="C789">
        <v>13303</v>
      </c>
      <c r="D789" s="81">
        <v>43642</v>
      </c>
      <c r="E789" s="49" t="s">
        <v>330</v>
      </c>
      <c r="F789" t="s">
        <v>807</v>
      </c>
      <c r="H789" s="3">
        <v>3000</v>
      </c>
      <c r="I789" s="3">
        <f t="shared" si="15"/>
        <v>-134420.72000000018</v>
      </c>
    </row>
    <row r="790" spans="1:9" x14ac:dyDescent="0.25">
      <c r="A790" t="s">
        <v>158</v>
      </c>
      <c r="C790">
        <v>13004</v>
      </c>
      <c r="D790" s="81">
        <v>43642</v>
      </c>
      <c r="E790" s="49" t="s">
        <v>808</v>
      </c>
      <c r="F790" t="s">
        <v>809</v>
      </c>
      <c r="H790" s="3">
        <v>35000</v>
      </c>
      <c r="I790" s="3">
        <f t="shared" si="15"/>
        <v>-169420.72000000018</v>
      </c>
    </row>
    <row r="791" spans="1:9" x14ac:dyDescent="0.25">
      <c r="A791" t="s">
        <v>158</v>
      </c>
      <c r="C791">
        <v>13005</v>
      </c>
      <c r="D791" s="81">
        <v>43643</v>
      </c>
      <c r="E791" s="49" t="s">
        <v>330</v>
      </c>
      <c r="F791" t="s">
        <v>359</v>
      </c>
      <c r="H791" s="3">
        <v>5000</v>
      </c>
      <c r="I791" s="3">
        <f t="shared" si="15"/>
        <v>-174420.72000000018</v>
      </c>
    </row>
    <row r="792" spans="1:9" x14ac:dyDescent="0.25">
      <c r="A792" t="s">
        <v>158</v>
      </c>
      <c r="C792">
        <v>13306</v>
      </c>
      <c r="D792" s="81">
        <v>43643</v>
      </c>
      <c r="E792" s="49" t="s">
        <v>325</v>
      </c>
      <c r="F792" t="s">
        <v>810</v>
      </c>
      <c r="H792" s="3">
        <v>4000</v>
      </c>
      <c r="I792" s="3">
        <f t="shared" si="15"/>
        <v>-178420.72000000018</v>
      </c>
    </row>
    <row r="793" spans="1:9" x14ac:dyDescent="0.25">
      <c r="I793" s="3">
        <f t="shared" si="15"/>
        <v>-178420.72000000018</v>
      </c>
    </row>
    <row r="794" spans="1:9" x14ac:dyDescent="0.25">
      <c r="F794" t="s">
        <v>143</v>
      </c>
      <c r="H794" s="3">
        <v>4706.63</v>
      </c>
      <c r="I794" s="3">
        <f t="shared" si="15"/>
        <v>-183127.35000000018</v>
      </c>
    </row>
    <row r="795" spans="1:9" x14ac:dyDescent="0.25">
      <c r="H795" s="3">
        <v>903.72</v>
      </c>
      <c r="I795" s="3">
        <f t="shared" si="15"/>
        <v>-184031.07000000018</v>
      </c>
    </row>
    <row r="796" spans="1:9" x14ac:dyDescent="0.25">
      <c r="F796" t="s">
        <v>214</v>
      </c>
      <c r="G796" s="108">
        <f>SUM(G740:G795)</f>
        <v>1092087.5</v>
      </c>
      <c r="H796" s="3">
        <f>SUM(H740:H795)</f>
        <v>844633.13</v>
      </c>
    </row>
    <row r="803" spans="1:9" x14ac:dyDescent="0.25">
      <c r="A803" t="s">
        <v>158</v>
      </c>
      <c r="C803">
        <v>13307</v>
      </c>
      <c r="D803" s="81">
        <v>43647</v>
      </c>
      <c r="E803" s="49" t="s">
        <v>455</v>
      </c>
      <c r="F803" t="s">
        <v>362</v>
      </c>
      <c r="H803" s="3">
        <v>50172.68</v>
      </c>
      <c r="I803" s="3">
        <f>+I795+G803-H803</f>
        <v>-234203.75000000017</v>
      </c>
    </row>
    <row r="804" spans="1:9" x14ac:dyDescent="0.25">
      <c r="A804" t="s">
        <v>158</v>
      </c>
      <c r="C804">
        <v>13308</v>
      </c>
      <c r="D804" s="81">
        <v>43647</v>
      </c>
      <c r="E804" s="49" t="s">
        <v>330</v>
      </c>
      <c r="F804" t="s">
        <v>184</v>
      </c>
      <c r="H804" s="3">
        <v>1500</v>
      </c>
      <c r="I804" s="3">
        <f t="shared" si="15"/>
        <v>-235703.75000000017</v>
      </c>
    </row>
    <row r="805" spans="1:9" x14ac:dyDescent="0.25">
      <c r="A805" t="s">
        <v>158</v>
      </c>
      <c r="C805">
        <v>13309</v>
      </c>
      <c r="D805" s="81">
        <v>43648</v>
      </c>
      <c r="E805" s="49" t="s">
        <v>811</v>
      </c>
      <c r="F805" t="s">
        <v>812</v>
      </c>
      <c r="H805" s="3">
        <v>25000</v>
      </c>
      <c r="I805" s="3">
        <f t="shared" si="15"/>
        <v>-260703.75000000017</v>
      </c>
    </row>
    <row r="806" spans="1:9" x14ac:dyDescent="0.25">
      <c r="A806" t="s">
        <v>158</v>
      </c>
      <c r="C806">
        <v>13310</v>
      </c>
      <c r="D806" s="81">
        <v>43649</v>
      </c>
      <c r="E806" s="49" t="s">
        <v>813</v>
      </c>
      <c r="F806" t="s">
        <v>714</v>
      </c>
      <c r="H806" s="3">
        <v>2500</v>
      </c>
      <c r="I806" s="3">
        <f t="shared" si="15"/>
        <v>-263203.75000000017</v>
      </c>
    </row>
    <row r="807" spans="1:9" x14ac:dyDescent="0.25">
      <c r="A807" t="s">
        <v>158</v>
      </c>
      <c r="C807">
        <v>13311</v>
      </c>
      <c r="D807" s="81">
        <v>43649</v>
      </c>
      <c r="E807" s="49" t="s">
        <v>814</v>
      </c>
      <c r="F807" t="s">
        <v>294</v>
      </c>
      <c r="H807" s="3">
        <v>5000</v>
      </c>
      <c r="I807" s="3">
        <f t="shared" si="15"/>
        <v>-268203.75000000017</v>
      </c>
    </row>
    <row r="808" spans="1:9" x14ac:dyDescent="0.25">
      <c r="A808" t="s">
        <v>158</v>
      </c>
      <c r="C808">
        <v>13312</v>
      </c>
      <c r="D808" s="81">
        <v>43650</v>
      </c>
      <c r="E808" s="49" t="s">
        <v>815</v>
      </c>
      <c r="F808" t="s">
        <v>480</v>
      </c>
      <c r="H808" s="3">
        <v>55000</v>
      </c>
      <c r="I808" s="3">
        <f t="shared" si="15"/>
        <v>-323203.75000000017</v>
      </c>
    </row>
    <row r="809" spans="1:9" x14ac:dyDescent="0.25">
      <c r="A809" t="s">
        <v>158</v>
      </c>
      <c r="C809">
        <v>13313</v>
      </c>
      <c r="D809" s="81">
        <v>43656</v>
      </c>
      <c r="E809" s="49" t="s">
        <v>388</v>
      </c>
      <c r="F809" t="s">
        <v>449</v>
      </c>
      <c r="H809" s="3">
        <v>65000</v>
      </c>
      <c r="I809" s="3">
        <f t="shared" si="15"/>
        <v>-388203.75000000017</v>
      </c>
    </row>
    <row r="810" spans="1:9" x14ac:dyDescent="0.25">
      <c r="A810" t="s">
        <v>158</v>
      </c>
      <c r="C810">
        <v>13314</v>
      </c>
      <c r="D810" s="81">
        <v>43651</v>
      </c>
      <c r="E810" s="49" t="s">
        <v>816</v>
      </c>
      <c r="F810" t="s">
        <v>401</v>
      </c>
      <c r="H810" s="3">
        <v>20000</v>
      </c>
      <c r="I810" s="3">
        <f t="shared" si="15"/>
        <v>-408203.75000000017</v>
      </c>
    </row>
    <row r="811" spans="1:9" x14ac:dyDescent="0.25">
      <c r="A811" t="s">
        <v>158</v>
      </c>
      <c r="C811">
        <v>13315</v>
      </c>
      <c r="D811" s="81">
        <v>43651</v>
      </c>
      <c r="E811" s="49" t="s">
        <v>330</v>
      </c>
      <c r="F811" t="s">
        <v>817</v>
      </c>
      <c r="H811" s="3">
        <v>5000</v>
      </c>
      <c r="I811" s="3">
        <f t="shared" si="15"/>
        <v>-413203.75000000017</v>
      </c>
    </row>
    <row r="812" spans="1:9" x14ac:dyDescent="0.25">
      <c r="C812">
        <v>13316</v>
      </c>
      <c r="D812" s="81">
        <v>43651</v>
      </c>
      <c r="E812" s="49" t="s">
        <v>455</v>
      </c>
      <c r="F812" t="s">
        <v>362</v>
      </c>
      <c r="H812" s="3">
        <v>5172.68</v>
      </c>
      <c r="I812" s="3">
        <f t="shared" si="15"/>
        <v>-418376.43000000017</v>
      </c>
    </row>
    <row r="813" spans="1:9" x14ac:dyDescent="0.25">
      <c r="A813" t="s">
        <v>158</v>
      </c>
      <c r="C813">
        <v>13317</v>
      </c>
      <c r="D813" s="81">
        <v>43654</v>
      </c>
      <c r="E813" s="49" t="s">
        <v>818</v>
      </c>
      <c r="F813" t="s">
        <v>274</v>
      </c>
      <c r="H813" s="3">
        <v>1000</v>
      </c>
      <c r="I813" s="3">
        <f t="shared" si="15"/>
        <v>-419376.43000000017</v>
      </c>
    </row>
    <row r="814" spans="1:9" x14ac:dyDescent="0.25">
      <c r="D814" s="81">
        <v>43668</v>
      </c>
      <c r="E814" s="49" t="s">
        <v>41</v>
      </c>
      <c r="F814" t="s">
        <v>41</v>
      </c>
      <c r="G814" s="108">
        <v>1000000</v>
      </c>
      <c r="I814" s="3">
        <f t="shared" si="15"/>
        <v>580623.56999999983</v>
      </c>
    </row>
    <row r="815" spans="1:9" x14ac:dyDescent="0.25">
      <c r="A815" t="s">
        <v>158</v>
      </c>
      <c r="C815">
        <v>13318</v>
      </c>
      <c r="D815" s="81">
        <v>43669</v>
      </c>
      <c r="E815" s="49" t="s">
        <v>142</v>
      </c>
      <c r="F815" t="s">
        <v>794</v>
      </c>
      <c r="H815" s="3">
        <v>20000</v>
      </c>
      <c r="I815" s="3">
        <f t="shared" si="15"/>
        <v>560623.56999999983</v>
      </c>
    </row>
    <row r="816" spans="1:9" x14ac:dyDescent="0.25">
      <c r="A816" t="s">
        <v>158</v>
      </c>
      <c r="C816">
        <v>13319</v>
      </c>
      <c r="D816" s="81">
        <v>43669</v>
      </c>
      <c r="E816" s="49" t="s">
        <v>142</v>
      </c>
      <c r="F816" t="s">
        <v>57</v>
      </c>
      <c r="H816" s="3">
        <v>20000</v>
      </c>
      <c r="I816" s="3">
        <f t="shared" si="15"/>
        <v>540623.56999999983</v>
      </c>
    </row>
    <row r="817" spans="1:9" x14ac:dyDescent="0.25">
      <c r="A817" t="s">
        <v>158</v>
      </c>
      <c r="C817">
        <v>13320</v>
      </c>
      <c r="D817" s="81">
        <v>43669</v>
      </c>
      <c r="E817" s="49" t="s">
        <v>142</v>
      </c>
      <c r="F817" t="s">
        <v>717</v>
      </c>
      <c r="H817" s="3">
        <v>10000</v>
      </c>
      <c r="I817" s="3">
        <f t="shared" ref="I817:I875" si="16">+I816-H817+G817</f>
        <v>530623.56999999983</v>
      </c>
    </row>
    <row r="818" spans="1:9" x14ac:dyDescent="0.25">
      <c r="A818" t="s">
        <v>158</v>
      </c>
      <c r="C818">
        <v>13321</v>
      </c>
      <c r="D818" s="81">
        <v>43669</v>
      </c>
      <c r="E818" s="49" t="s">
        <v>142</v>
      </c>
      <c r="F818" t="s">
        <v>399</v>
      </c>
      <c r="H818" s="3">
        <v>10000</v>
      </c>
      <c r="I818" s="3">
        <f t="shared" si="16"/>
        <v>520623.56999999983</v>
      </c>
    </row>
    <row r="819" spans="1:9" x14ac:dyDescent="0.25">
      <c r="A819" t="s">
        <v>158</v>
      </c>
      <c r="C819">
        <v>13322</v>
      </c>
      <c r="D819" s="81">
        <v>43669</v>
      </c>
      <c r="E819" s="49" t="s">
        <v>142</v>
      </c>
      <c r="F819" t="s">
        <v>398</v>
      </c>
      <c r="H819" s="3">
        <v>15000</v>
      </c>
      <c r="I819" s="3">
        <f t="shared" si="16"/>
        <v>505623.56999999983</v>
      </c>
    </row>
    <row r="820" spans="1:9" x14ac:dyDescent="0.25">
      <c r="A820" t="s">
        <v>158</v>
      </c>
      <c r="C820">
        <v>13323</v>
      </c>
      <c r="D820" s="81">
        <v>43669</v>
      </c>
      <c r="E820" s="49" t="s">
        <v>819</v>
      </c>
      <c r="F820" t="s">
        <v>719</v>
      </c>
      <c r="H820" s="3">
        <v>15000</v>
      </c>
      <c r="I820" s="3">
        <f t="shared" si="16"/>
        <v>490623.56999999983</v>
      </c>
    </row>
    <row r="821" spans="1:9" x14ac:dyDescent="0.25">
      <c r="A821" t="s">
        <v>158</v>
      </c>
      <c r="C821">
        <v>13324</v>
      </c>
      <c r="D821" s="81">
        <v>43669</v>
      </c>
      <c r="E821" s="49" t="s">
        <v>142</v>
      </c>
      <c r="F821" t="s">
        <v>194</v>
      </c>
      <c r="H821" s="3">
        <v>10000</v>
      </c>
      <c r="I821" s="3">
        <f t="shared" si="16"/>
        <v>480623.56999999983</v>
      </c>
    </row>
    <row r="822" spans="1:9" x14ac:dyDescent="0.25">
      <c r="A822" t="s">
        <v>158</v>
      </c>
      <c r="C822">
        <v>13325</v>
      </c>
      <c r="D822" s="81">
        <v>43669</v>
      </c>
      <c r="E822" s="49" t="s">
        <v>142</v>
      </c>
      <c r="F822" t="s">
        <v>294</v>
      </c>
      <c r="H822" s="3">
        <v>15000</v>
      </c>
      <c r="I822" s="3">
        <f t="shared" si="16"/>
        <v>465623.56999999983</v>
      </c>
    </row>
    <row r="823" spans="1:9" x14ac:dyDescent="0.25">
      <c r="A823" t="s">
        <v>158</v>
      </c>
      <c r="C823">
        <v>13326</v>
      </c>
      <c r="D823" s="81">
        <v>43669</v>
      </c>
      <c r="E823" s="49" t="s">
        <v>142</v>
      </c>
      <c r="F823" t="s">
        <v>303</v>
      </c>
      <c r="H823" s="3">
        <v>7000</v>
      </c>
      <c r="I823" s="3">
        <f t="shared" si="16"/>
        <v>458623.56999999983</v>
      </c>
    </row>
    <row r="824" spans="1:9" x14ac:dyDescent="0.25">
      <c r="A824" t="s">
        <v>158</v>
      </c>
      <c r="C824">
        <v>13327</v>
      </c>
      <c r="D824" s="81">
        <v>43669</v>
      </c>
      <c r="E824" s="49" t="s">
        <v>142</v>
      </c>
      <c r="F824" t="s">
        <v>302</v>
      </c>
      <c r="H824" s="3">
        <v>9000</v>
      </c>
      <c r="I824" s="3">
        <f t="shared" si="16"/>
        <v>449623.56999999983</v>
      </c>
    </row>
    <row r="825" spans="1:9" x14ac:dyDescent="0.25">
      <c r="A825" t="s">
        <v>158</v>
      </c>
      <c r="C825">
        <v>13328</v>
      </c>
      <c r="D825" s="81">
        <v>43669</v>
      </c>
      <c r="E825" s="49" t="s">
        <v>142</v>
      </c>
      <c r="F825" t="s">
        <v>312</v>
      </c>
      <c r="H825" s="3">
        <v>7000</v>
      </c>
      <c r="I825" s="3">
        <f t="shared" si="16"/>
        <v>442623.56999999983</v>
      </c>
    </row>
    <row r="826" spans="1:9" x14ac:dyDescent="0.25">
      <c r="A826" t="s">
        <v>158</v>
      </c>
      <c r="C826">
        <v>13329</v>
      </c>
      <c r="D826" s="81">
        <v>43669</v>
      </c>
      <c r="E826" s="49" t="s">
        <v>142</v>
      </c>
      <c r="F826" t="s">
        <v>320</v>
      </c>
      <c r="H826" s="3">
        <v>8000</v>
      </c>
      <c r="I826" s="3">
        <f t="shared" si="16"/>
        <v>434623.56999999983</v>
      </c>
    </row>
    <row r="827" spans="1:9" x14ac:dyDescent="0.25">
      <c r="A827" t="s">
        <v>158</v>
      </c>
      <c r="C827">
        <v>13330</v>
      </c>
      <c r="D827" s="81">
        <v>43669</v>
      </c>
      <c r="E827" s="49" t="s">
        <v>142</v>
      </c>
      <c r="F827" t="s">
        <v>49</v>
      </c>
      <c r="H827" s="3">
        <v>6000</v>
      </c>
      <c r="I827" s="3">
        <f t="shared" si="16"/>
        <v>428623.56999999983</v>
      </c>
    </row>
    <row r="828" spans="1:9" x14ac:dyDescent="0.25">
      <c r="A828" t="s">
        <v>158</v>
      </c>
      <c r="C828">
        <v>13331</v>
      </c>
      <c r="D828" s="81">
        <v>43669</v>
      </c>
      <c r="E828" s="49" t="s">
        <v>142</v>
      </c>
      <c r="F828" t="s">
        <v>50</v>
      </c>
      <c r="H828" s="3">
        <v>8000</v>
      </c>
      <c r="I828" s="3">
        <f t="shared" si="16"/>
        <v>420623.56999999983</v>
      </c>
    </row>
    <row r="829" spans="1:9" x14ac:dyDescent="0.25">
      <c r="A829" t="s">
        <v>158</v>
      </c>
      <c r="C829">
        <v>13332</v>
      </c>
      <c r="D829" s="81">
        <v>43669</v>
      </c>
      <c r="E829" s="49" t="s">
        <v>142</v>
      </c>
      <c r="F829" t="s">
        <v>48</v>
      </c>
      <c r="H829" s="3">
        <v>8000</v>
      </c>
      <c r="I829" s="3">
        <f t="shared" si="16"/>
        <v>412623.56999999983</v>
      </c>
    </row>
    <row r="830" spans="1:9" x14ac:dyDescent="0.25">
      <c r="C830">
        <v>13333</v>
      </c>
      <c r="D830" s="81">
        <v>43669</v>
      </c>
      <c r="E830" s="49" t="s">
        <v>142</v>
      </c>
      <c r="F830" t="s">
        <v>304</v>
      </c>
      <c r="H830" s="3">
        <v>7000</v>
      </c>
      <c r="I830" s="3">
        <f t="shared" si="16"/>
        <v>405623.56999999983</v>
      </c>
    </row>
    <row r="831" spans="1:9" x14ac:dyDescent="0.25">
      <c r="A831" t="s">
        <v>158</v>
      </c>
      <c r="C831">
        <v>13334</v>
      </c>
      <c r="D831" s="81">
        <v>43669</v>
      </c>
      <c r="E831" s="49" t="s">
        <v>142</v>
      </c>
      <c r="F831" t="s">
        <v>195</v>
      </c>
      <c r="H831" s="3">
        <v>7000</v>
      </c>
      <c r="I831" s="3">
        <f t="shared" si="16"/>
        <v>398623.56999999983</v>
      </c>
    </row>
    <row r="832" spans="1:9" x14ac:dyDescent="0.25">
      <c r="A832" t="s">
        <v>158</v>
      </c>
      <c r="C832">
        <v>13335</v>
      </c>
      <c r="D832" s="81">
        <v>43669</v>
      </c>
      <c r="E832" s="49" t="s">
        <v>142</v>
      </c>
      <c r="F832" t="s">
        <v>383</v>
      </c>
      <c r="H832" s="3">
        <v>3000</v>
      </c>
      <c r="I832" s="3">
        <f t="shared" si="16"/>
        <v>395623.56999999983</v>
      </c>
    </row>
    <row r="833" spans="1:9" x14ac:dyDescent="0.25">
      <c r="A833" t="s">
        <v>158</v>
      </c>
      <c r="C833">
        <v>13336</v>
      </c>
      <c r="D833" s="81">
        <v>43669</v>
      </c>
      <c r="E833" s="49" t="s">
        <v>142</v>
      </c>
      <c r="F833" t="s">
        <v>293</v>
      </c>
      <c r="H833" s="3">
        <v>5000</v>
      </c>
      <c r="I833" s="3">
        <f t="shared" si="16"/>
        <v>390623.56999999983</v>
      </c>
    </row>
    <row r="834" spans="1:9" x14ac:dyDescent="0.25">
      <c r="A834" t="s">
        <v>158</v>
      </c>
      <c r="C834">
        <v>13337</v>
      </c>
      <c r="D834" s="81">
        <v>43669</v>
      </c>
      <c r="E834" s="49" t="s">
        <v>142</v>
      </c>
      <c r="F834" t="s">
        <v>796</v>
      </c>
      <c r="H834" s="3">
        <v>9000</v>
      </c>
      <c r="I834" s="3">
        <f t="shared" si="16"/>
        <v>381623.56999999983</v>
      </c>
    </row>
    <row r="835" spans="1:9" x14ac:dyDescent="0.25">
      <c r="A835" t="s">
        <v>158</v>
      </c>
      <c r="C835">
        <v>13338</v>
      </c>
      <c r="D835" s="81">
        <v>43669</v>
      </c>
      <c r="E835" s="49" t="s">
        <v>142</v>
      </c>
      <c r="F835" t="s">
        <v>415</v>
      </c>
      <c r="H835" s="3">
        <v>10000</v>
      </c>
      <c r="I835" s="3">
        <f t="shared" si="16"/>
        <v>371623.56999999983</v>
      </c>
    </row>
    <row r="836" spans="1:9" x14ac:dyDescent="0.25">
      <c r="A836" t="s">
        <v>158</v>
      </c>
      <c r="C836">
        <v>13339</v>
      </c>
      <c r="D836" s="81">
        <v>43669</v>
      </c>
      <c r="E836" s="49" t="s">
        <v>142</v>
      </c>
      <c r="F836" t="s">
        <v>722</v>
      </c>
      <c r="H836" s="3">
        <v>9000</v>
      </c>
      <c r="I836" s="3">
        <f t="shared" si="16"/>
        <v>362623.56999999983</v>
      </c>
    </row>
    <row r="837" spans="1:9" x14ac:dyDescent="0.25">
      <c r="A837" t="s">
        <v>158</v>
      </c>
      <c r="C837">
        <v>13340</v>
      </c>
      <c r="D837" s="81">
        <v>43669</v>
      </c>
      <c r="E837" s="49" t="s">
        <v>142</v>
      </c>
      <c r="F837" t="s">
        <v>721</v>
      </c>
      <c r="H837" s="3">
        <v>3000</v>
      </c>
      <c r="I837" s="3">
        <f t="shared" si="16"/>
        <v>359623.56999999983</v>
      </c>
    </row>
    <row r="838" spans="1:9" x14ac:dyDescent="0.25">
      <c r="C838">
        <v>13341</v>
      </c>
      <c r="D838" s="81">
        <v>43669</v>
      </c>
      <c r="E838" s="49" t="s">
        <v>43</v>
      </c>
      <c r="F838" t="s">
        <v>43</v>
      </c>
      <c r="I838" s="3">
        <f t="shared" si="16"/>
        <v>359623.56999999983</v>
      </c>
    </row>
    <row r="839" spans="1:9" x14ac:dyDescent="0.25">
      <c r="A839" t="s">
        <v>165</v>
      </c>
      <c r="C839">
        <v>13342</v>
      </c>
      <c r="D839" s="81">
        <v>43669</v>
      </c>
      <c r="E839" s="49" t="s">
        <v>481</v>
      </c>
      <c r="F839" t="s">
        <v>464</v>
      </c>
      <c r="H839" s="3">
        <v>16062.81</v>
      </c>
      <c r="I839" s="3">
        <f t="shared" si="16"/>
        <v>343560.75999999983</v>
      </c>
    </row>
    <row r="840" spans="1:9" x14ac:dyDescent="0.25">
      <c r="A840" t="s">
        <v>165</v>
      </c>
      <c r="C840">
        <v>13343</v>
      </c>
      <c r="D840" s="81">
        <v>43669</v>
      </c>
      <c r="E840" s="49" t="s">
        <v>454</v>
      </c>
      <c r="F840" t="s">
        <v>466</v>
      </c>
      <c r="H840" s="3">
        <v>28271.82</v>
      </c>
      <c r="I840" s="3">
        <f t="shared" si="16"/>
        <v>315288.93999999983</v>
      </c>
    </row>
    <row r="841" spans="1:9" x14ac:dyDescent="0.25">
      <c r="C841">
        <v>13344</v>
      </c>
      <c r="D841" s="81">
        <v>43669</v>
      </c>
      <c r="E841" s="49" t="s">
        <v>43</v>
      </c>
      <c r="F841" t="s">
        <v>43</v>
      </c>
      <c r="I841" s="3">
        <f t="shared" si="16"/>
        <v>315288.93999999983</v>
      </c>
    </row>
    <row r="842" spans="1:9" x14ac:dyDescent="0.25">
      <c r="A842" t="s">
        <v>158</v>
      </c>
      <c r="C842">
        <v>13345</v>
      </c>
      <c r="D842" s="81">
        <v>43669</v>
      </c>
      <c r="E842" s="49" t="s">
        <v>422</v>
      </c>
      <c r="F842" t="s">
        <v>701</v>
      </c>
      <c r="H842" s="3">
        <v>1500</v>
      </c>
      <c r="I842" s="3">
        <f t="shared" si="16"/>
        <v>313788.93999999983</v>
      </c>
    </row>
    <row r="843" spans="1:9" x14ac:dyDescent="0.25">
      <c r="A843" t="s">
        <v>158</v>
      </c>
      <c r="C843">
        <v>13346</v>
      </c>
      <c r="D843" s="81">
        <v>43669</v>
      </c>
      <c r="E843" s="49" t="s">
        <v>820</v>
      </c>
      <c r="F843" t="s">
        <v>177</v>
      </c>
      <c r="H843" s="3">
        <v>805</v>
      </c>
      <c r="I843" s="3">
        <f t="shared" si="16"/>
        <v>312983.93999999983</v>
      </c>
    </row>
    <row r="844" spans="1:9" x14ac:dyDescent="0.25">
      <c r="A844" t="s">
        <v>158</v>
      </c>
      <c r="C844">
        <v>13347</v>
      </c>
      <c r="D844" s="81">
        <v>43670</v>
      </c>
      <c r="E844" s="49" t="s">
        <v>375</v>
      </c>
      <c r="F844" t="s">
        <v>153</v>
      </c>
      <c r="H844" s="3">
        <v>147810</v>
      </c>
      <c r="I844" s="3">
        <f t="shared" si="16"/>
        <v>165173.93999999983</v>
      </c>
    </row>
    <row r="845" spans="1:9" x14ac:dyDescent="0.25">
      <c r="A845" t="s">
        <v>158</v>
      </c>
      <c r="C845">
        <v>13348</v>
      </c>
      <c r="D845" s="81">
        <v>43670</v>
      </c>
      <c r="E845" s="49" t="s">
        <v>679</v>
      </c>
      <c r="F845" t="s">
        <v>234</v>
      </c>
      <c r="H845" s="3">
        <v>50000</v>
      </c>
      <c r="I845" s="3">
        <f t="shared" si="16"/>
        <v>115173.93999999983</v>
      </c>
    </row>
    <row r="846" spans="1:9" x14ac:dyDescent="0.25">
      <c r="C846">
        <v>13349</v>
      </c>
      <c r="D846" s="81">
        <v>43670</v>
      </c>
      <c r="E846" s="49" t="s">
        <v>43</v>
      </c>
      <c r="F846" t="s">
        <v>43</v>
      </c>
      <c r="I846" s="3">
        <f t="shared" si="16"/>
        <v>115173.93999999983</v>
      </c>
    </row>
    <row r="847" spans="1:9" x14ac:dyDescent="0.25">
      <c r="A847" t="s">
        <v>158</v>
      </c>
      <c r="C847">
        <v>13350</v>
      </c>
      <c r="D847" s="81">
        <v>43670</v>
      </c>
      <c r="E847" s="49" t="s">
        <v>325</v>
      </c>
      <c r="F847" t="s">
        <v>446</v>
      </c>
      <c r="H847" s="3">
        <v>4000</v>
      </c>
      <c r="I847" s="3">
        <f t="shared" si="16"/>
        <v>111173.93999999983</v>
      </c>
    </row>
    <row r="848" spans="1:9" x14ac:dyDescent="0.25">
      <c r="A848" t="s">
        <v>158</v>
      </c>
      <c r="C848">
        <v>13351</v>
      </c>
      <c r="H848" s="3">
        <v>75000</v>
      </c>
      <c r="I848" s="3">
        <f t="shared" si="16"/>
        <v>36173.939999999828</v>
      </c>
    </row>
    <row r="849" spans="1:9" x14ac:dyDescent="0.25">
      <c r="A849" t="s">
        <v>158</v>
      </c>
      <c r="C849">
        <v>13352</v>
      </c>
      <c r="D849" s="81">
        <v>43671</v>
      </c>
      <c r="E849" s="49" t="s">
        <v>821</v>
      </c>
      <c r="F849" t="s">
        <v>326</v>
      </c>
      <c r="H849" s="3">
        <v>5250</v>
      </c>
      <c r="I849" s="3">
        <f t="shared" si="16"/>
        <v>30923.939999999828</v>
      </c>
    </row>
    <row r="850" spans="1:9" x14ac:dyDescent="0.25">
      <c r="A850" t="s">
        <v>158</v>
      </c>
      <c r="C850">
        <v>13353</v>
      </c>
      <c r="D850" s="81">
        <v>43670</v>
      </c>
      <c r="E850" s="49" t="s">
        <v>822</v>
      </c>
      <c r="F850" t="s">
        <v>823</v>
      </c>
      <c r="H850" s="3">
        <v>2000</v>
      </c>
      <c r="I850" s="3">
        <f t="shared" si="16"/>
        <v>28923.939999999828</v>
      </c>
    </row>
    <row r="851" spans="1:9" x14ac:dyDescent="0.25">
      <c r="A851" t="s">
        <v>158</v>
      </c>
      <c r="C851">
        <v>13354</v>
      </c>
      <c r="D851" s="81">
        <v>43670</v>
      </c>
      <c r="E851" s="49" t="s">
        <v>331</v>
      </c>
      <c r="F851" t="s">
        <v>361</v>
      </c>
      <c r="H851" s="3">
        <v>24655</v>
      </c>
      <c r="I851" s="3">
        <f t="shared" si="16"/>
        <v>4268.9399999998277</v>
      </c>
    </row>
    <row r="852" spans="1:9" x14ac:dyDescent="0.25">
      <c r="A852" t="s">
        <v>158</v>
      </c>
      <c r="C852">
        <v>13355</v>
      </c>
      <c r="D852" s="81">
        <v>43670</v>
      </c>
      <c r="E852" s="49" t="s">
        <v>679</v>
      </c>
      <c r="F852" t="s">
        <v>173</v>
      </c>
      <c r="H852" s="3">
        <v>73159.5</v>
      </c>
      <c r="I852" s="3">
        <f t="shared" si="16"/>
        <v>-68890.560000000172</v>
      </c>
    </row>
    <row r="853" spans="1:9" x14ac:dyDescent="0.25">
      <c r="A853" t="s">
        <v>158</v>
      </c>
      <c r="C853">
        <v>13356</v>
      </c>
      <c r="D853" s="81">
        <v>43670</v>
      </c>
      <c r="E853" s="49" t="s">
        <v>824</v>
      </c>
      <c r="F853" t="s">
        <v>825</v>
      </c>
      <c r="H853" s="3">
        <v>5450</v>
      </c>
      <c r="I853" s="3">
        <f t="shared" si="16"/>
        <v>-74340.560000000172</v>
      </c>
    </row>
    <row r="854" spans="1:9" x14ac:dyDescent="0.25">
      <c r="A854" t="s">
        <v>158</v>
      </c>
      <c r="C854">
        <v>13357</v>
      </c>
      <c r="D854" s="81">
        <v>43670</v>
      </c>
      <c r="E854" s="49" t="s">
        <v>826</v>
      </c>
      <c r="F854" t="s">
        <v>49</v>
      </c>
      <c r="H854" s="3">
        <v>3381.05</v>
      </c>
      <c r="I854" s="3">
        <f t="shared" si="16"/>
        <v>-77721.610000000175</v>
      </c>
    </row>
    <row r="855" spans="1:9" x14ac:dyDescent="0.25">
      <c r="A855" t="s">
        <v>158</v>
      </c>
      <c r="C855">
        <v>13358</v>
      </c>
      <c r="D855" s="81">
        <v>43671</v>
      </c>
      <c r="E855" s="49" t="s">
        <v>827</v>
      </c>
      <c r="F855" t="s">
        <v>315</v>
      </c>
      <c r="H855" s="3">
        <v>6500</v>
      </c>
      <c r="I855" s="3">
        <f t="shared" si="16"/>
        <v>-84221.610000000175</v>
      </c>
    </row>
    <row r="856" spans="1:9" x14ac:dyDescent="0.25">
      <c r="A856" t="s">
        <v>158</v>
      </c>
      <c r="C856">
        <v>13359</v>
      </c>
      <c r="D856" s="81">
        <v>43671</v>
      </c>
      <c r="E856" s="49" t="s">
        <v>828</v>
      </c>
      <c r="F856" t="s">
        <v>402</v>
      </c>
      <c r="H856" s="3">
        <v>13600</v>
      </c>
      <c r="I856" s="3">
        <f t="shared" si="16"/>
        <v>-97821.610000000175</v>
      </c>
    </row>
    <row r="857" spans="1:9" x14ac:dyDescent="0.25">
      <c r="C857">
        <v>13360</v>
      </c>
      <c r="D857" s="81">
        <v>43671</v>
      </c>
      <c r="E857" s="49" t="s">
        <v>829</v>
      </c>
      <c r="F857" t="s">
        <v>189</v>
      </c>
      <c r="H857" s="3">
        <v>50000</v>
      </c>
      <c r="I857" s="3">
        <f t="shared" si="16"/>
        <v>-147821.61000000016</v>
      </c>
    </row>
    <row r="858" spans="1:9" x14ac:dyDescent="0.25">
      <c r="C858">
        <v>13361</v>
      </c>
      <c r="D858" s="81">
        <v>43671</v>
      </c>
      <c r="E858" s="49" t="s">
        <v>830</v>
      </c>
      <c r="F858" t="s">
        <v>424</v>
      </c>
      <c r="H858" s="3">
        <v>8000</v>
      </c>
      <c r="I858" s="3">
        <f t="shared" si="16"/>
        <v>-155821.61000000016</v>
      </c>
    </row>
    <row r="859" spans="1:9" x14ac:dyDescent="0.25">
      <c r="C859">
        <v>13362</v>
      </c>
      <c r="E859" s="49" t="s">
        <v>43</v>
      </c>
      <c r="F859" t="s">
        <v>43</v>
      </c>
      <c r="I859" s="3">
        <f t="shared" si="16"/>
        <v>-155821.61000000016</v>
      </c>
    </row>
    <row r="860" spans="1:9" x14ac:dyDescent="0.25">
      <c r="C860" s="81"/>
      <c r="D860" s="81">
        <v>43672</v>
      </c>
      <c r="E860" s="49" t="s">
        <v>41</v>
      </c>
      <c r="F860" t="s">
        <v>41</v>
      </c>
      <c r="G860" s="108">
        <v>92087.5</v>
      </c>
      <c r="I860" s="3">
        <f t="shared" si="16"/>
        <v>-63734.110000000161</v>
      </c>
    </row>
    <row r="861" spans="1:9" x14ac:dyDescent="0.25">
      <c r="A861" t="s">
        <v>158</v>
      </c>
      <c r="C861">
        <v>13363</v>
      </c>
      <c r="D861" s="81">
        <v>43675</v>
      </c>
      <c r="E861" s="49" t="s">
        <v>831</v>
      </c>
      <c r="F861" t="s">
        <v>401</v>
      </c>
      <c r="H861" s="3">
        <v>10000</v>
      </c>
      <c r="I861" s="3">
        <f t="shared" si="16"/>
        <v>-73734.110000000161</v>
      </c>
    </row>
    <row r="862" spans="1:9" x14ac:dyDescent="0.25">
      <c r="A862" t="s">
        <v>158</v>
      </c>
      <c r="C862">
        <v>13364</v>
      </c>
      <c r="D862" s="81">
        <v>43675</v>
      </c>
      <c r="E862" s="49" t="s">
        <v>330</v>
      </c>
      <c r="F862" t="s">
        <v>832</v>
      </c>
      <c r="H862" s="3">
        <v>2000</v>
      </c>
      <c r="I862" s="3">
        <f t="shared" si="16"/>
        <v>-75734.110000000161</v>
      </c>
    </row>
    <row r="863" spans="1:9" x14ac:dyDescent="0.25">
      <c r="C863">
        <v>13365</v>
      </c>
      <c r="D863" s="81">
        <v>43675</v>
      </c>
      <c r="E863" s="49" t="s">
        <v>43</v>
      </c>
      <c r="F863" t="s">
        <v>43</v>
      </c>
      <c r="I863" s="3">
        <f t="shared" si="16"/>
        <v>-75734.110000000161</v>
      </c>
    </row>
    <row r="864" spans="1:9" x14ac:dyDescent="0.25">
      <c r="C864">
        <v>13366</v>
      </c>
      <c r="D864" s="81">
        <v>43675</v>
      </c>
      <c r="E864" s="49" t="s">
        <v>330</v>
      </c>
      <c r="F864" t="s">
        <v>833</v>
      </c>
      <c r="H864" s="3">
        <v>2000</v>
      </c>
      <c r="I864" s="3">
        <f t="shared" si="16"/>
        <v>-77734.110000000161</v>
      </c>
    </row>
    <row r="865" spans="1:9" x14ac:dyDescent="0.25">
      <c r="A865" t="s">
        <v>158</v>
      </c>
      <c r="C865">
        <v>13367</v>
      </c>
      <c r="D865" s="81">
        <v>43675</v>
      </c>
      <c r="E865" s="49" t="s">
        <v>834</v>
      </c>
      <c r="F865" t="s">
        <v>463</v>
      </c>
      <c r="H865" s="3">
        <v>27330</v>
      </c>
      <c r="I865" s="3">
        <f t="shared" si="16"/>
        <v>-105064.11000000016</v>
      </c>
    </row>
    <row r="866" spans="1:9" x14ac:dyDescent="0.25">
      <c r="A866" t="s">
        <v>158</v>
      </c>
      <c r="C866">
        <v>13368</v>
      </c>
      <c r="D866" s="81">
        <v>43675</v>
      </c>
      <c r="E866" s="49" t="s">
        <v>331</v>
      </c>
      <c r="F866" t="s">
        <v>49</v>
      </c>
      <c r="H866" s="3">
        <v>20000</v>
      </c>
      <c r="I866" s="3">
        <f t="shared" si="16"/>
        <v>-125064.11000000016</v>
      </c>
    </row>
    <row r="867" spans="1:9" x14ac:dyDescent="0.25">
      <c r="A867" t="s">
        <v>158</v>
      </c>
      <c r="C867">
        <v>13369</v>
      </c>
      <c r="D867" s="81">
        <v>43675</v>
      </c>
      <c r="E867" s="49" t="s">
        <v>206</v>
      </c>
      <c r="F867" t="s">
        <v>430</v>
      </c>
      <c r="H867" s="3">
        <v>3000</v>
      </c>
      <c r="I867" s="3">
        <f t="shared" si="16"/>
        <v>-128064.11000000016</v>
      </c>
    </row>
    <row r="868" spans="1:9" x14ac:dyDescent="0.25">
      <c r="C868">
        <v>13370</v>
      </c>
      <c r="D868" s="81">
        <v>43675</v>
      </c>
      <c r="E868" s="49" t="s">
        <v>835</v>
      </c>
      <c r="F868" t="s">
        <v>307</v>
      </c>
      <c r="H868" s="3">
        <v>4100</v>
      </c>
      <c r="I868" s="3">
        <f t="shared" si="16"/>
        <v>-132164.11000000016</v>
      </c>
    </row>
    <row r="869" spans="1:9" x14ac:dyDescent="0.25">
      <c r="C869">
        <v>13371</v>
      </c>
      <c r="D869" s="81" t="s">
        <v>43</v>
      </c>
      <c r="E869" s="49" t="s">
        <v>43</v>
      </c>
      <c r="F869" t="s">
        <v>43</v>
      </c>
      <c r="I869" s="3">
        <f t="shared" si="16"/>
        <v>-132164.11000000016</v>
      </c>
    </row>
    <row r="870" spans="1:9" x14ac:dyDescent="0.25">
      <c r="A870" t="s">
        <v>158</v>
      </c>
      <c r="C870">
        <v>13372</v>
      </c>
      <c r="D870" s="81">
        <v>43677</v>
      </c>
      <c r="E870" s="49" t="s">
        <v>330</v>
      </c>
      <c r="F870" t="s">
        <v>810</v>
      </c>
      <c r="H870" s="3">
        <v>2000</v>
      </c>
      <c r="I870" s="3">
        <f t="shared" si="16"/>
        <v>-134164.11000000016</v>
      </c>
    </row>
    <row r="871" spans="1:9" x14ac:dyDescent="0.25">
      <c r="C871">
        <v>13373</v>
      </c>
      <c r="D871" s="81">
        <v>43677</v>
      </c>
      <c r="E871" s="49" t="s">
        <v>43</v>
      </c>
      <c r="F871" t="s">
        <v>43</v>
      </c>
      <c r="I871" s="3">
        <f t="shared" si="16"/>
        <v>-134164.11000000016</v>
      </c>
    </row>
    <row r="872" spans="1:9" x14ac:dyDescent="0.25">
      <c r="C872">
        <v>13374</v>
      </c>
      <c r="D872" s="81">
        <v>43677</v>
      </c>
      <c r="E872" s="49" t="s">
        <v>355</v>
      </c>
      <c r="F872" t="s">
        <v>389</v>
      </c>
      <c r="H872" s="3">
        <v>11655</v>
      </c>
      <c r="I872" s="3">
        <f t="shared" si="16"/>
        <v>-145819.11000000016</v>
      </c>
    </row>
    <row r="873" spans="1:9" x14ac:dyDescent="0.25">
      <c r="I873" s="3">
        <f t="shared" si="16"/>
        <v>-145819.11000000016</v>
      </c>
    </row>
    <row r="874" spans="1:9" x14ac:dyDescent="0.25">
      <c r="F874" t="s">
        <v>1175</v>
      </c>
      <c r="H874" s="3">
        <v>2618.87</v>
      </c>
      <c r="I874" s="3">
        <f t="shared" si="16"/>
        <v>-148437.98000000016</v>
      </c>
    </row>
    <row r="875" spans="1:9" x14ac:dyDescent="0.25">
      <c r="I875" s="3">
        <f t="shared" si="16"/>
        <v>-148437.98000000016</v>
      </c>
    </row>
    <row r="876" spans="1:9" x14ac:dyDescent="0.25">
      <c r="F876" t="s">
        <v>214</v>
      </c>
      <c r="G876" s="108">
        <f>SUM(G803:G874)</f>
        <v>1092087.5</v>
      </c>
      <c r="H876" s="3">
        <f>SUM(H803:H874)</f>
        <v>1056494.4100000001</v>
      </c>
    </row>
    <row r="879" spans="1:9" x14ac:dyDescent="0.25">
      <c r="A879" t="s">
        <v>158</v>
      </c>
      <c r="C879">
        <v>13375</v>
      </c>
      <c r="D879" s="81">
        <v>43678</v>
      </c>
      <c r="E879" s="49" t="s">
        <v>836</v>
      </c>
      <c r="F879" t="s">
        <v>837</v>
      </c>
      <c r="H879" s="3">
        <v>15000</v>
      </c>
      <c r="I879" s="3">
        <f>+I874+G879-H879</f>
        <v>-163437.98000000016</v>
      </c>
    </row>
    <row r="880" spans="1:9" x14ac:dyDescent="0.25">
      <c r="A880" t="s">
        <v>158</v>
      </c>
      <c r="C880">
        <v>13376</v>
      </c>
      <c r="D880" s="81">
        <v>43678</v>
      </c>
      <c r="E880" s="49" t="s">
        <v>142</v>
      </c>
      <c r="F880" t="s">
        <v>755</v>
      </c>
      <c r="H880" s="3">
        <v>10000</v>
      </c>
      <c r="I880" s="3">
        <f t="shared" ref="I880:I943" si="17">+I879+G880-H880</f>
        <v>-173437.98000000016</v>
      </c>
    </row>
    <row r="881" spans="1:9" x14ac:dyDescent="0.25">
      <c r="A881" t="s">
        <v>158</v>
      </c>
      <c r="C881">
        <v>13377</v>
      </c>
      <c r="D881" s="81">
        <v>43682</v>
      </c>
      <c r="E881" s="49" t="s">
        <v>142</v>
      </c>
      <c r="F881" t="s">
        <v>665</v>
      </c>
      <c r="H881" s="3">
        <v>10000</v>
      </c>
      <c r="I881" s="3">
        <f t="shared" si="17"/>
        <v>-183437.98000000016</v>
      </c>
    </row>
    <row r="882" spans="1:9" x14ac:dyDescent="0.25">
      <c r="A882" t="s">
        <v>158</v>
      </c>
      <c r="C882">
        <v>13378</v>
      </c>
      <c r="D882" s="81">
        <v>43682</v>
      </c>
      <c r="E882" s="49" t="s">
        <v>838</v>
      </c>
      <c r="F882" t="s">
        <v>745</v>
      </c>
      <c r="H882" s="3">
        <v>60500</v>
      </c>
      <c r="I882" s="3">
        <f t="shared" si="17"/>
        <v>-243937.98000000016</v>
      </c>
    </row>
    <row r="883" spans="1:9" x14ac:dyDescent="0.25">
      <c r="C883">
        <v>13379</v>
      </c>
      <c r="D883" s="81">
        <v>43683</v>
      </c>
      <c r="E883" s="49" t="s">
        <v>839</v>
      </c>
      <c r="F883" t="s">
        <v>840</v>
      </c>
      <c r="H883" s="3">
        <v>150000</v>
      </c>
      <c r="I883" s="3">
        <f t="shared" si="17"/>
        <v>-393937.98000000016</v>
      </c>
    </row>
    <row r="884" spans="1:9" x14ac:dyDescent="0.25">
      <c r="A884" t="s">
        <v>158</v>
      </c>
      <c r="C884">
        <v>13380</v>
      </c>
      <c r="D884" s="81">
        <v>43683</v>
      </c>
      <c r="E884" s="49" t="s">
        <v>841</v>
      </c>
      <c r="F884" t="s">
        <v>391</v>
      </c>
      <c r="H884" s="3">
        <v>58731</v>
      </c>
      <c r="I884" s="3">
        <f t="shared" si="17"/>
        <v>-452668.98000000016</v>
      </c>
    </row>
    <row r="885" spans="1:9" x14ac:dyDescent="0.25">
      <c r="A885" t="s">
        <v>158</v>
      </c>
      <c r="C885">
        <v>13381</v>
      </c>
      <c r="D885" s="81">
        <v>43685</v>
      </c>
      <c r="E885" s="49" t="s">
        <v>318</v>
      </c>
      <c r="F885" t="s">
        <v>189</v>
      </c>
      <c r="H885" s="3">
        <v>35268.75</v>
      </c>
      <c r="I885" s="3">
        <f t="shared" si="17"/>
        <v>-487937.73000000016</v>
      </c>
    </row>
    <row r="886" spans="1:9" x14ac:dyDescent="0.25">
      <c r="A886" t="s">
        <v>158</v>
      </c>
      <c r="C886">
        <v>13382</v>
      </c>
      <c r="D886" s="81">
        <v>43685</v>
      </c>
      <c r="E886" s="49" t="s">
        <v>318</v>
      </c>
      <c r="F886" t="s">
        <v>189</v>
      </c>
      <c r="H886" s="3">
        <v>12231.25</v>
      </c>
      <c r="I886" s="3">
        <f t="shared" si="17"/>
        <v>-500168.98000000016</v>
      </c>
    </row>
    <row r="887" spans="1:9" x14ac:dyDescent="0.25">
      <c r="A887" t="s">
        <v>158</v>
      </c>
      <c r="C887">
        <v>13383</v>
      </c>
      <c r="D887" s="81">
        <v>43686</v>
      </c>
      <c r="E887" s="49" t="s">
        <v>457</v>
      </c>
      <c r="F887" t="s">
        <v>343</v>
      </c>
      <c r="H887" s="3">
        <v>67000</v>
      </c>
      <c r="I887" s="3">
        <f t="shared" si="17"/>
        <v>-567168.98000000021</v>
      </c>
    </row>
    <row r="888" spans="1:9" x14ac:dyDescent="0.25">
      <c r="A888" t="s">
        <v>158</v>
      </c>
      <c r="C888">
        <v>13384</v>
      </c>
      <c r="D888" s="81">
        <v>43691</v>
      </c>
      <c r="E888" s="49" t="s">
        <v>842</v>
      </c>
      <c r="F888" t="s">
        <v>294</v>
      </c>
      <c r="H888" s="3">
        <v>39600</v>
      </c>
      <c r="I888" s="3">
        <f t="shared" si="17"/>
        <v>-606768.98000000021</v>
      </c>
    </row>
    <row r="889" spans="1:9" x14ac:dyDescent="0.25">
      <c r="D889" s="81">
        <v>43691</v>
      </c>
      <c r="E889" s="49" t="s">
        <v>41</v>
      </c>
      <c r="F889" t="s">
        <v>41</v>
      </c>
      <c r="G889" s="108">
        <v>1000000</v>
      </c>
      <c r="I889" s="3">
        <f t="shared" si="17"/>
        <v>393231.01999999979</v>
      </c>
    </row>
    <row r="890" spans="1:9" x14ac:dyDescent="0.25">
      <c r="A890" t="s">
        <v>158</v>
      </c>
      <c r="C890">
        <v>13385</v>
      </c>
      <c r="D890" s="81">
        <v>43692</v>
      </c>
      <c r="E890" s="49" t="s">
        <v>843</v>
      </c>
      <c r="F890" t="s">
        <v>844</v>
      </c>
      <c r="H890" s="3">
        <v>8000</v>
      </c>
      <c r="I890" s="3">
        <f t="shared" si="17"/>
        <v>385231.01999999979</v>
      </c>
    </row>
    <row r="891" spans="1:9" x14ac:dyDescent="0.25">
      <c r="A891" t="s">
        <v>158</v>
      </c>
      <c r="C891">
        <v>13386</v>
      </c>
      <c r="D891" s="81">
        <v>43692</v>
      </c>
      <c r="E891" s="49" t="s">
        <v>845</v>
      </c>
      <c r="F891" t="s">
        <v>846</v>
      </c>
      <c r="H891" s="3">
        <v>23125</v>
      </c>
      <c r="I891" s="3">
        <f t="shared" si="17"/>
        <v>362106.01999999979</v>
      </c>
    </row>
    <row r="892" spans="1:9" x14ac:dyDescent="0.25">
      <c r="A892" t="s">
        <v>158</v>
      </c>
      <c r="C892">
        <v>13387</v>
      </c>
      <c r="D892" s="81">
        <v>43697</v>
      </c>
      <c r="E892" s="49" t="s">
        <v>334</v>
      </c>
      <c r="F892" t="s">
        <v>700</v>
      </c>
      <c r="H892" s="3">
        <v>3763.49</v>
      </c>
      <c r="I892" s="3">
        <f t="shared" si="17"/>
        <v>358342.5299999998</v>
      </c>
    </row>
    <row r="893" spans="1:9" x14ac:dyDescent="0.25">
      <c r="A893" t="s">
        <v>158</v>
      </c>
      <c r="C893">
        <v>13388</v>
      </c>
      <c r="D893" s="81">
        <v>43697</v>
      </c>
      <c r="E893" s="49" t="s">
        <v>318</v>
      </c>
      <c r="F893" t="s">
        <v>291</v>
      </c>
      <c r="H893" s="3">
        <v>24006.36</v>
      </c>
      <c r="I893" s="3">
        <f t="shared" si="17"/>
        <v>334336.16999999981</v>
      </c>
    </row>
    <row r="894" spans="1:9" x14ac:dyDescent="0.25">
      <c r="A894" t="s">
        <v>158</v>
      </c>
      <c r="C894">
        <v>13389</v>
      </c>
      <c r="D894" s="81">
        <v>43698</v>
      </c>
      <c r="E894" s="49" t="s">
        <v>847</v>
      </c>
      <c r="F894" t="s">
        <v>848</v>
      </c>
      <c r="H894" s="3">
        <v>12000</v>
      </c>
      <c r="I894" s="3">
        <f t="shared" si="17"/>
        <v>322336.16999999981</v>
      </c>
    </row>
    <row r="895" spans="1:9" x14ac:dyDescent="0.25">
      <c r="A895" t="s">
        <v>158</v>
      </c>
      <c r="C895">
        <v>13390</v>
      </c>
      <c r="D895" s="81">
        <v>43698</v>
      </c>
      <c r="E895" s="49" t="s">
        <v>849</v>
      </c>
      <c r="F895" t="s">
        <v>700</v>
      </c>
      <c r="H895" s="3">
        <v>2500</v>
      </c>
      <c r="I895" s="3">
        <f t="shared" si="17"/>
        <v>319836.16999999981</v>
      </c>
    </row>
    <row r="896" spans="1:9" x14ac:dyDescent="0.25">
      <c r="A896" t="s">
        <v>158</v>
      </c>
      <c r="C896">
        <v>13391</v>
      </c>
      <c r="D896" s="81">
        <v>43698</v>
      </c>
      <c r="E896" s="49" t="s">
        <v>850</v>
      </c>
      <c r="F896" t="s">
        <v>794</v>
      </c>
      <c r="H896" s="3">
        <v>20000</v>
      </c>
      <c r="I896" s="3">
        <f t="shared" si="17"/>
        <v>299836.16999999981</v>
      </c>
    </row>
    <row r="897" spans="1:9" x14ac:dyDescent="0.25">
      <c r="A897" t="s">
        <v>158</v>
      </c>
      <c r="C897">
        <v>13392</v>
      </c>
      <c r="D897" s="81">
        <v>43698</v>
      </c>
      <c r="E897" s="49" t="s">
        <v>142</v>
      </c>
      <c r="F897" t="s">
        <v>57</v>
      </c>
      <c r="H897" s="3">
        <v>20000</v>
      </c>
      <c r="I897" s="3">
        <f t="shared" si="17"/>
        <v>279836.16999999981</v>
      </c>
    </row>
    <row r="898" spans="1:9" x14ac:dyDescent="0.25">
      <c r="A898" t="s">
        <v>158</v>
      </c>
      <c r="C898">
        <v>13393</v>
      </c>
      <c r="D898" s="81">
        <v>43698</v>
      </c>
      <c r="E898" s="49" t="s">
        <v>142</v>
      </c>
      <c r="F898" t="s">
        <v>717</v>
      </c>
      <c r="H898" s="3">
        <v>10000</v>
      </c>
      <c r="I898" s="3">
        <f t="shared" si="17"/>
        <v>269836.16999999981</v>
      </c>
    </row>
    <row r="899" spans="1:9" x14ac:dyDescent="0.25">
      <c r="A899" t="s">
        <v>158</v>
      </c>
      <c r="C899">
        <v>13394</v>
      </c>
      <c r="D899" s="81">
        <v>43698</v>
      </c>
      <c r="E899" s="49" t="s">
        <v>142</v>
      </c>
      <c r="F899" t="s">
        <v>399</v>
      </c>
      <c r="H899" s="3">
        <v>10000</v>
      </c>
      <c r="I899" s="3">
        <f t="shared" si="17"/>
        <v>259836.16999999981</v>
      </c>
    </row>
    <row r="900" spans="1:9" x14ac:dyDescent="0.25">
      <c r="A900" t="s">
        <v>158</v>
      </c>
      <c r="C900">
        <v>13395</v>
      </c>
      <c r="D900" s="81">
        <v>43698</v>
      </c>
      <c r="E900" s="49" t="s">
        <v>142</v>
      </c>
      <c r="F900" t="s">
        <v>398</v>
      </c>
      <c r="H900" s="3">
        <v>15000</v>
      </c>
      <c r="I900" s="3">
        <f t="shared" si="17"/>
        <v>244836.16999999981</v>
      </c>
    </row>
    <row r="901" spans="1:9" x14ac:dyDescent="0.25">
      <c r="A901" t="s">
        <v>158</v>
      </c>
      <c r="C901">
        <v>13396</v>
      </c>
      <c r="D901" s="81">
        <v>43698</v>
      </c>
      <c r="E901" s="49" t="s">
        <v>142</v>
      </c>
      <c r="F901" t="s">
        <v>719</v>
      </c>
      <c r="H901" s="3">
        <v>15000</v>
      </c>
      <c r="I901" s="3">
        <f t="shared" si="17"/>
        <v>229836.16999999981</v>
      </c>
    </row>
    <row r="902" spans="1:9" x14ac:dyDescent="0.25">
      <c r="A902" t="s">
        <v>158</v>
      </c>
      <c r="C902">
        <v>13397</v>
      </c>
      <c r="D902" s="81">
        <v>43698</v>
      </c>
      <c r="E902" s="49" t="s">
        <v>142</v>
      </c>
      <c r="F902" t="s">
        <v>194</v>
      </c>
      <c r="H902" s="3">
        <v>10000</v>
      </c>
      <c r="I902" s="3">
        <f t="shared" si="17"/>
        <v>219836.16999999981</v>
      </c>
    </row>
    <row r="903" spans="1:9" x14ac:dyDescent="0.25">
      <c r="A903" t="s">
        <v>158</v>
      </c>
      <c r="C903">
        <v>13398</v>
      </c>
      <c r="D903" s="81">
        <v>43698</v>
      </c>
      <c r="E903" s="49" t="s">
        <v>142</v>
      </c>
      <c r="F903" t="s">
        <v>294</v>
      </c>
      <c r="H903" s="3">
        <v>15000</v>
      </c>
      <c r="I903" s="3">
        <f t="shared" si="17"/>
        <v>204836.16999999981</v>
      </c>
    </row>
    <row r="904" spans="1:9" x14ac:dyDescent="0.25">
      <c r="A904" t="s">
        <v>158</v>
      </c>
      <c r="C904">
        <v>13399</v>
      </c>
      <c r="D904" s="81">
        <v>43698</v>
      </c>
      <c r="E904" s="49" t="s">
        <v>142</v>
      </c>
      <c r="F904" t="s">
        <v>303</v>
      </c>
      <c r="H904" s="3">
        <v>7000</v>
      </c>
      <c r="I904" s="3">
        <f t="shared" si="17"/>
        <v>197836.16999999981</v>
      </c>
    </row>
    <row r="905" spans="1:9" x14ac:dyDescent="0.25">
      <c r="A905" t="s">
        <v>158</v>
      </c>
      <c r="C905">
        <v>13400</v>
      </c>
      <c r="D905" s="81">
        <v>43698</v>
      </c>
      <c r="E905" s="49" t="s">
        <v>142</v>
      </c>
      <c r="F905" t="s">
        <v>302</v>
      </c>
      <c r="H905" s="3">
        <v>9000</v>
      </c>
      <c r="I905" s="3">
        <f t="shared" si="17"/>
        <v>188836.16999999981</v>
      </c>
    </row>
    <row r="906" spans="1:9" x14ac:dyDescent="0.25">
      <c r="C906">
        <v>13401</v>
      </c>
      <c r="D906" s="81">
        <v>43698</v>
      </c>
      <c r="E906" s="49" t="s">
        <v>142</v>
      </c>
      <c r="F906" t="s">
        <v>312</v>
      </c>
      <c r="H906" s="3">
        <v>7000</v>
      </c>
      <c r="I906" s="3">
        <f t="shared" si="17"/>
        <v>181836.16999999981</v>
      </c>
    </row>
    <row r="907" spans="1:9" x14ac:dyDescent="0.25">
      <c r="A907" t="s">
        <v>158</v>
      </c>
      <c r="C907">
        <v>13402</v>
      </c>
      <c r="D907" s="81">
        <v>43698</v>
      </c>
      <c r="E907" s="49" t="s">
        <v>142</v>
      </c>
      <c r="F907" t="s">
        <v>320</v>
      </c>
      <c r="H907" s="3">
        <v>8000</v>
      </c>
      <c r="I907" s="3">
        <f t="shared" si="17"/>
        <v>173836.16999999981</v>
      </c>
    </row>
    <row r="908" spans="1:9" x14ac:dyDescent="0.25">
      <c r="A908" t="s">
        <v>158</v>
      </c>
      <c r="C908">
        <v>13403</v>
      </c>
      <c r="D908" s="81">
        <v>43698</v>
      </c>
      <c r="E908" s="49" t="s">
        <v>142</v>
      </c>
      <c r="F908" t="s">
        <v>49</v>
      </c>
      <c r="H908" s="3">
        <v>6000</v>
      </c>
      <c r="I908" s="3">
        <f t="shared" si="17"/>
        <v>167836.16999999981</v>
      </c>
    </row>
    <row r="909" spans="1:9" x14ac:dyDescent="0.25">
      <c r="A909" t="s">
        <v>158</v>
      </c>
      <c r="C909">
        <v>13404</v>
      </c>
      <c r="D909" s="81">
        <v>43698</v>
      </c>
      <c r="E909" s="49" t="s">
        <v>567</v>
      </c>
      <c r="F909" t="s">
        <v>50</v>
      </c>
      <c r="H909" s="3">
        <v>8000</v>
      </c>
      <c r="I909" s="3">
        <f t="shared" si="17"/>
        <v>159836.16999999981</v>
      </c>
    </row>
    <row r="910" spans="1:9" x14ac:dyDescent="0.25">
      <c r="A910" t="s">
        <v>158</v>
      </c>
      <c r="C910">
        <v>13405</v>
      </c>
      <c r="D910" s="81">
        <v>43698</v>
      </c>
      <c r="E910" s="49" t="s">
        <v>142</v>
      </c>
      <c r="F910" t="s">
        <v>48</v>
      </c>
      <c r="H910" s="3">
        <v>8000</v>
      </c>
      <c r="I910" s="3">
        <f t="shared" si="17"/>
        <v>151836.16999999981</v>
      </c>
    </row>
    <row r="911" spans="1:9" x14ac:dyDescent="0.25">
      <c r="C911">
        <v>13406</v>
      </c>
      <c r="D911" s="81">
        <v>43698</v>
      </c>
      <c r="E911" s="49" t="s">
        <v>142</v>
      </c>
      <c r="F911" t="s">
        <v>304</v>
      </c>
      <c r="H911" s="3">
        <v>7000</v>
      </c>
      <c r="I911" s="3">
        <f t="shared" si="17"/>
        <v>144836.16999999981</v>
      </c>
    </row>
    <row r="912" spans="1:9" x14ac:dyDescent="0.25">
      <c r="A912" t="s">
        <v>158</v>
      </c>
      <c r="C912">
        <v>13407</v>
      </c>
      <c r="D912" s="81">
        <v>43698</v>
      </c>
      <c r="E912" s="49" t="s">
        <v>142</v>
      </c>
      <c r="F912" t="s">
        <v>195</v>
      </c>
      <c r="H912" s="3">
        <v>7000</v>
      </c>
      <c r="I912" s="3">
        <f t="shared" si="17"/>
        <v>137836.16999999981</v>
      </c>
    </row>
    <row r="913" spans="1:9" x14ac:dyDescent="0.25">
      <c r="A913" t="s">
        <v>158</v>
      </c>
      <c r="C913">
        <v>13408</v>
      </c>
      <c r="D913" s="81">
        <v>43698</v>
      </c>
      <c r="E913" s="49" t="s">
        <v>142</v>
      </c>
      <c r="F913" t="s">
        <v>383</v>
      </c>
      <c r="H913" s="3">
        <v>3000</v>
      </c>
      <c r="I913" s="3">
        <f t="shared" si="17"/>
        <v>134836.16999999981</v>
      </c>
    </row>
    <row r="914" spans="1:9" x14ac:dyDescent="0.25">
      <c r="A914" t="s">
        <v>158</v>
      </c>
      <c r="C914">
        <v>13409</v>
      </c>
      <c r="D914" s="81">
        <v>43698</v>
      </c>
      <c r="E914" s="49" t="s">
        <v>851</v>
      </c>
      <c r="F914" t="s">
        <v>461</v>
      </c>
      <c r="H914" s="3">
        <v>5000</v>
      </c>
      <c r="I914" s="3">
        <f t="shared" si="17"/>
        <v>129836.16999999981</v>
      </c>
    </row>
    <row r="915" spans="1:9" x14ac:dyDescent="0.25">
      <c r="C915">
        <v>13410</v>
      </c>
      <c r="D915" s="81">
        <v>43698</v>
      </c>
      <c r="E915" s="49" t="s">
        <v>142</v>
      </c>
      <c r="F915" t="s">
        <v>435</v>
      </c>
      <c r="H915" s="3">
        <v>9000</v>
      </c>
      <c r="I915" s="3">
        <f t="shared" si="17"/>
        <v>120836.16999999981</v>
      </c>
    </row>
    <row r="916" spans="1:9" x14ac:dyDescent="0.25">
      <c r="A916" t="s">
        <v>158</v>
      </c>
      <c r="C916">
        <v>13411</v>
      </c>
      <c r="D916" s="81">
        <v>43698</v>
      </c>
      <c r="E916" s="49" t="s">
        <v>142</v>
      </c>
      <c r="F916" t="s">
        <v>415</v>
      </c>
      <c r="H916" s="3">
        <v>10000</v>
      </c>
      <c r="I916" s="3">
        <f t="shared" si="17"/>
        <v>110836.16999999981</v>
      </c>
    </row>
    <row r="917" spans="1:9" x14ac:dyDescent="0.25">
      <c r="A917" t="s">
        <v>158</v>
      </c>
      <c r="C917">
        <v>13412</v>
      </c>
      <c r="D917" s="81">
        <v>43698</v>
      </c>
      <c r="E917" s="49" t="s">
        <v>142</v>
      </c>
      <c r="F917" t="s">
        <v>722</v>
      </c>
      <c r="H917" s="3">
        <v>9000</v>
      </c>
      <c r="I917" s="3">
        <f t="shared" si="17"/>
        <v>101836.16999999981</v>
      </c>
    </row>
    <row r="918" spans="1:9" x14ac:dyDescent="0.25">
      <c r="A918" t="s">
        <v>158</v>
      </c>
      <c r="C918">
        <v>13413</v>
      </c>
      <c r="D918" s="81">
        <v>43698</v>
      </c>
      <c r="E918" s="49" t="s">
        <v>142</v>
      </c>
      <c r="F918" t="s">
        <v>721</v>
      </c>
      <c r="H918" s="3">
        <v>3000</v>
      </c>
      <c r="I918" s="3">
        <f t="shared" si="17"/>
        <v>98836.169999999809</v>
      </c>
    </row>
    <row r="919" spans="1:9" x14ac:dyDescent="0.25">
      <c r="A919" t="s">
        <v>158</v>
      </c>
      <c r="C919">
        <v>13414</v>
      </c>
      <c r="D919" s="81">
        <v>43698</v>
      </c>
      <c r="E919" s="49" t="s">
        <v>852</v>
      </c>
      <c r="F919" t="s">
        <v>177</v>
      </c>
      <c r="H919" s="3">
        <v>805</v>
      </c>
      <c r="I919" s="3">
        <f t="shared" si="17"/>
        <v>98031.169999999809</v>
      </c>
    </row>
    <row r="920" spans="1:9" x14ac:dyDescent="0.25">
      <c r="A920" t="s">
        <v>158</v>
      </c>
      <c r="C920">
        <v>13415</v>
      </c>
      <c r="D920" s="81">
        <v>43698</v>
      </c>
      <c r="E920" s="49" t="s">
        <v>853</v>
      </c>
      <c r="F920" t="s">
        <v>701</v>
      </c>
      <c r="H920" s="3">
        <v>1500</v>
      </c>
      <c r="I920" s="3">
        <f t="shared" si="17"/>
        <v>96531.169999999809</v>
      </c>
    </row>
    <row r="921" spans="1:9" x14ac:dyDescent="0.25">
      <c r="A921" t="s">
        <v>158</v>
      </c>
      <c r="C921">
        <v>13416</v>
      </c>
      <c r="D921" s="81">
        <v>43698</v>
      </c>
      <c r="E921" s="49" t="s">
        <v>481</v>
      </c>
      <c r="F921" t="s">
        <v>464</v>
      </c>
      <c r="H921" s="3">
        <v>17234.09</v>
      </c>
      <c r="I921" s="3">
        <f t="shared" si="17"/>
        <v>79297.079999999813</v>
      </c>
    </row>
    <row r="922" spans="1:9" x14ac:dyDescent="0.25">
      <c r="A922" t="s">
        <v>158</v>
      </c>
      <c r="C922">
        <v>13417</v>
      </c>
      <c r="D922" s="81">
        <v>43698</v>
      </c>
      <c r="E922" s="49" t="s">
        <v>454</v>
      </c>
      <c r="F922" t="s">
        <v>466</v>
      </c>
      <c r="H922" s="3">
        <v>13822.83</v>
      </c>
      <c r="I922" s="3">
        <f t="shared" si="17"/>
        <v>65474.249999999811</v>
      </c>
    </row>
    <row r="923" spans="1:9" x14ac:dyDescent="0.25">
      <c r="A923" t="s">
        <v>158</v>
      </c>
      <c r="C923">
        <v>13418</v>
      </c>
      <c r="D923" s="81">
        <v>43698</v>
      </c>
      <c r="E923" s="49" t="s">
        <v>826</v>
      </c>
      <c r="F923" t="s">
        <v>49</v>
      </c>
      <c r="H923" s="3">
        <v>6269.22</v>
      </c>
      <c r="I923" s="3">
        <f t="shared" si="17"/>
        <v>59205.02999999981</v>
      </c>
    </row>
    <row r="924" spans="1:9" x14ac:dyDescent="0.25">
      <c r="C924">
        <v>13419</v>
      </c>
      <c r="D924" s="81">
        <v>43699</v>
      </c>
      <c r="E924" s="49" t="s">
        <v>43</v>
      </c>
      <c r="F924" t="s">
        <v>43</v>
      </c>
      <c r="I924" s="3">
        <f t="shared" si="17"/>
        <v>59205.02999999981</v>
      </c>
    </row>
    <row r="925" spans="1:9" x14ac:dyDescent="0.25">
      <c r="A925" t="s">
        <v>158</v>
      </c>
      <c r="C925">
        <v>13420</v>
      </c>
      <c r="D925" s="81">
        <v>43699</v>
      </c>
      <c r="E925" s="49" t="s">
        <v>854</v>
      </c>
      <c r="F925" t="s">
        <v>745</v>
      </c>
      <c r="H925" s="3">
        <v>16500</v>
      </c>
      <c r="I925" s="3">
        <f t="shared" si="17"/>
        <v>42705.02999999981</v>
      </c>
    </row>
    <row r="926" spans="1:9" x14ac:dyDescent="0.25">
      <c r="C926">
        <v>13421</v>
      </c>
      <c r="D926" s="81">
        <v>43699</v>
      </c>
      <c r="E926" s="49" t="s">
        <v>855</v>
      </c>
      <c r="F926" t="s">
        <v>856</v>
      </c>
      <c r="H926" s="3">
        <v>2000</v>
      </c>
      <c r="I926" s="3">
        <f t="shared" si="17"/>
        <v>40705.02999999981</v>
      </c>
    </row>
    <row r="927" spans="1:9" x14ac:dyDescent="0.25">
      <c r="C927">
        <v>13422</v>
      </c>
      <c r="D927" s="81">
        <v>43699</v>
      </c>
      <c r="E927" s="49" t="s">
        <v>679</v>
      </c>
      <c r="F927" t="s">
        <v>386</v>
      </c>
      <c r="H927" s="3">
        <v>47500</v>
      </c>
      <c r="I927" s="3">
        <f t="shared" si="17"/>
        <v>-6794.9700000001903</v>
      </c>
    </row>
    <row r="928" spans="1:9" x14ac:dyDescent="0.25">
      <c r="C928">
        <v>13423</v>
      </c>
      <c r="D928" s="81">
        <v>43700</v>
      </c>
      <c r="E928" s="49" t="s">
        <v>679</v>
      </c>
      <c r="F928" t="s">
        <v>752</v>
      </c>
      <c r="H928" s="3">
        <v>9373.91</v>
      </c>
      <c r="I928" s="3">
        <f t="shared" si="17"/>
        <v>-16168.88000000019</v>
      </c>
    </row>
    <row r="929" spans="1:9" x14ac:dyDescent="0.25">
      <c r="A929" t="s">
        <v>158</v>
      </c>
      <c r="C929">
        <v>13424</v>
      </c>
      <c r="D929" s="81">
        <v>43700</v>
      </c>
      <c r="E929" s="49" t="s">
        <v>857</v>
      </c>
      <c r="F929" t="s">
        <v>858</v>
      </c>
      <c r="H929" s="3">
        <v>10000</v>
      </c>
      <c r="I929" s="3">
        <f t="shared" si="17"/>
        <v>-26168.88000000019</v>
      </c>
    </row>
    <row r="930" spans="1:9" x14ac:dyDescent="0.25">
      <c r="C930">
        <v>13425</v>
      </c>
      <c r="D930" s="81">
        <v>43700</v>
      </c>
      <c r="E930" s="49" t="s">
        <v>859</v>
      </c>
      <c r="F930" t="s">
        <v>433</v>
      </c>
      <c r="H930" s="3">
        <v>12290</v>
      </c>
      <c r="I930" s="3">
        <f t="shared" si="17"/>
        <v>-38458.880000000194</v>
      </c>
    </row>
    <row r="931" spans="1:9" x14ac:dyDescent="0.25">
      <c r="C931">
        <v>13426</v>
      </c>
      <c r="D931" s="81">
        <v>43700</v>
      </c>
      <c r="E931" s="49" t="s">
        <v>43</v>
      </c>
      <c r="F931" t="s">
        <v>43</v>
      </c>
      <c r="I931" s="3">
        <f t="shared" si="17"/>
        <v>-38458.880000000194</v>
      </c>
    </row>
    <row r="932" spans="1:9" x14ac:dyDescent="0.25">
      <c r="C932">
        <v>13427</v>
      </c>
      <c r="D932" s="81">
        <v>43700</v>
      </c>
      <c r="E932" s="49" t="s">
        <v>43</v>
      </c>
      <c r="F932" t="s">
        <v>43</v>
      </c>
      <c r="I932" s="3">
        <f t="shared" si="17"/>
        <v>-38458.880000000194</v>
      </c>
    </row>
    <row r="933" spans="1:9" x14ac:dyDescent="0.25">
      <c r="A933" t="s">
        <v>158</v>
      </c>
      <c r="C933">
        <v>13428</v>
      </c>
      <c r="D933" s="81">
        <v>43700</v>
      </c>
      <c r="E933" s="49" t="s">
        <v>860</v>
      </c>
      <c r="F933" t="s">
        <v>861</v>
      </c>
      <c r="H933" s="3">
        <v>4900</v>
      </c>
      <c r="I933" s="3">
        <f t="shared" si="17"/>
        <v>-43358.880000000194</v>
      </c>
    </row>
    <row r="934" spans="1:9" x14ac:dyDescent="0.25">
      <c r="C934">
        <v>13429</v>
      </c>
      <c r="D934" s="81">
        <v>43700</v>
      </c>
      <c r="E934" s="49" t="s">
        <v>43</v>
      </c>
      <c r="F934" t="s">
        <v>43</v>
      </c>
      <c r="H934" s="3">
        <v>0</v>
      </c>
      <c r="I934" s="3">
        <f t="shared" si="17"/>
        <v>-43358.880000000194</v>
      </c>
    </row>
    <row r="935" spans="1:9" x14ac:dyDescent="0.25">
      <c r="A935" t="s">
        <v>158</v>
      </c>
      <c r="C935">
        <v>13430</v>
      </c>
      <c r="D935" s="81">
        <v>43700</v>
      </c>
      <c r="E935" s="49" t="s">
        <v>862</v>
      </c>
      <c r="F935" t="s">
        <v>305</v>
      </c>
      <c r="H935" s="3">
        <v>35000</v>
      </c>
      <c r="I935" s="3">
        <f t="shared" si="17"/>
        <v>-78358.880000000194</v>
      </c>
    </row>
    <row r="936" spans="1:9" x14ac:dyDescent="0.25">
      <c r="A936" t="s">
        <v>158</v>
      </c>
      <c r="C936">
        <v>13431</v>
      </c>
      <c r="D936" s="81">
        <v>43700</v>
      </c>
      <c r="E936" s="49" t="s">
        <v>863</v>
      </c>
      <c r="F936" t="s">
        <v>864</v>
      </c>
      <c r="H936" s="3">
        <v>18200</v>
      </c>
      <c r="I936" s="3">
        <f t="shared" si="17"/>
        <v>-96558.880000000194</v>
      </c>
    </row>
    <row r="937" spans="1:9" x14ac:dyDescent="0.25">
      <c r="A937" t="s">
        <v>158</v>
      </c>
      <c r="C937">
        <v>13432</v>
      </c>
      <c r="D937" s="81">
        <v>43700</v>
      </c>
      <c r="E937" s="49" t="s">
        <v>865</v>
      </c>
      <c r="F937" t="s">
        <v>472</v>
      </c>
      <c r="H937" s="3">
        <v>1790</v>
      </c>
      <c r="I937" s="3">
        <f t="shared" si="17"/>
        <v>-98348.880000000194</v>
      </c>
    </row>
    <row r="938" spans="1:9" x14ac:dyDescent="0.25">
      <c r="A938" t="s">
        <v>158</v>
      </c>
      <c r="C938">
        <v>13433</v>
      </c>
      <c r="D938" s="81">
        <v>43703</v>
      </c>
      <c r="E938" s="49" t="s">
        <v>469</v>
      </c>
      <c r="F938" t="s">
        <v>415</v>
      </c>
      <c r="H938" s="3">
        <v>5000</v>
      </c>
      <c r="I938" s="3">
        <f t="shared" si="17"/>
        <v>-103348.88000000019</v>
      </c>
    </row>
    <row r="939" spans="1:9" x14ac:dyDescent="0.25">
      <c r="C939">
        <v>13434</v>
      </c>
      <c r="D939" s="81">
        <v>43703</v>
      </c>
      <c r="E939" s="49" t="s">
        <v>64</v>
      </c>
      <c r="F939" t="s">
        <v>43</v>
      </c>
      <c r="I939" s="3">
        <f t="shared" si="17"/>
        <v>-103348.88000000019</v>
      </c>
    </row>
    <row r="940" spans="1:9" x14ac:dyDescent="0.25">
      <c r="A940" t="s">
        <v>158</v>
      </c>
      <c r="C940">
        <v>13435</v>
      </c>
      <c r="D940" s="81">
        <v>43703</v>
      </c>
      <c r="E940" s="49" t="s">
        <v>142</v>
      </c>
      <c r="F940" t="s">
        <v>866</v>
      </c>
      <c r="H940" s="3">
        <v>10000</v>
      </c>
      <c r="I940" s="3">
        <f t="shared" si="17"/>
        <v>-113348.88000000019</v>
      </c>
    </row>
    <row r="941" spans="1:9" x14ac:dyDescent="0.25">
      <c r="C941">
        <v>13436</v>
      </c>
      <c r="D941" s="81">
        <v>43703</v>
      </c>
      <c r="E941" s="49" t="s">
        <v>142</v>
      </c>
      <c r="F941" t="s">
        <v>692</v>
      </c>
      <c r="H941" s="3">
        <v>22000</v>
      </c>
      <c r="I941" s="3">
        <f t="shared" si="17"/>
        <v>-135348.88000000018</v>
      </c>
    </row>
    <row r="942" spans="1:9" x14ac:dyDescent="0.25">
      <c r="A942" t="s">
        <v>158</v>
      </c>
      <c r="C942">
        <v>13437</v>
      </c>
      <c r="D942" s="81">
        <v>43704</v>
      </c>
      <c r="E942" s="49" t="s">
        <v>155</v>
      </c>
      <c r="F942" t="s">
        <v>867</v>
      </c>
      <c r="H942" s="3">
        <v>2000</v>
      </c>
      <c r="I942" s="3">
        <f t="shared" si="17"/>
        <v>-137348.88000000018</v>
      </c>
    </row>
    <row r="943" spans="1:9" x14ac:dyDescent="0.25">
      <c r="A943" t="s">
        <v>158</v>
      </c>
      <c r="C943">
        <v>13438</v>
      </c>
      <c r="D943" s="81">
        <v>43704</v>
      </c>
      <c r="E943" s="49" t="s">
        <v>868</v>
      </c>
      <c r="F943" t="s">
        <v>869</v>
      </c>
      <c r="H943" s="3">
        <v>5550</v>
      </c>
      <c r="I943" s="3">
        <f t="shared" si="17"/>
        <v>-142898.88000000018</v>
      </c>
    </row>
    <row r="944" spans="1:9" x14ac:dyDescent="0.25">
      <c r="A944" t="s">
        <v>158</v>
      </c>
      <c r="C944">
        <v>13439</v>
      </c>
      <c r="D944" s="81">
        <v>43705</v>
      </c>
      <c r="E944" s="49" t="s">
        <v>375</v>
      </c>
      <c r="F944" t="s">
        <v>153</v>
      </c>
      <c r="H944" s="3">
        <v>165335</v>
      </c>
      <c r="I944" s="3">
        <f t="shared" ref="I944:I954" si="18">+I943+G944-H944</f>
        <v>-308233.88000000018</v>
      </c>
    </row>
    <row r="945" spans="3:9" x14ac:dyDescent="0.25">
      <c r="C945">
        <v>13440</v>
      </c>
      <c r="D945" s="81">
        <v>43706</v>
      </c>
      <c r="E945" s="49" t="s">
        <v>870</v>
      </c>
      <c r="F945" t="s">
        <v>179</v>
      </c>
      <c r="H945" s="3">
        <v>35505</v>
      </c>
      <c r="I945" s="3">
        <f t="shared" si="18"/>
        <v>-343738.88000000018</v>
      </c>
    </row>
    <row r="946" spans="3:9" x14ac:dyDescent="0.25">
      <c r="C946">
        <v>13441</v>
      </c>
      <c r="D946" s="81">
        <v>43706</v>
      </c>
      <c r="E946" s="49" t="s">
        <v>456</v>
      </c>
      <c r="F946" t="s">
        <v>394</v>
      </c>
      <c r="H946" s="3">
        <v>2000</v>
      </c>
      <c r="I946" s="3">
        <f t="shared" si="18"/>
        <v>-345738.88000000018</v>
      </c>
    </row>
    <row r="947" spans="3:9" x14ac:dyDescent="0.25">
      <c r="C947">
        <v>13442</v>
      </c>
      <c r="D947" s="81">
        <v>43706</v>
      </c>
      <c r="E947" s="49" t="s">
        <v>871</v>
      </c>
      <c r="F947" t="s">
        <v>548</v>
      </c>
      <c r="H947" s="3">
        <v>10000</v>
      </c>
      <c r="I947" s="3">
        <f t="shared" si="18"/>
        <v>-355738.88000000018</v>
      </c>
    </row>
    <row r="948" spans="3:9" x14ac:dyDescent="0.25">
      <c r="C948">
        <v>13443</v>
      </c>
      <c r="D948" s="81">
        <v>43706</v>
      </c>
      <c r="E948" s="49" t="s">
        <v>43</v>
      </c>
      <c r="F948" t="s">
        <v>43</v>
      </c>
      <c r="I948" s="3">
        <f t="shared" si="18"/>
        <v>-355738.88000000018</v>
      </c>
    </row>
    <row r="949" spans="3:9" x14ac:dyDescent="0.25">
      <c r="C949">
        <v>13444</v>
      </c>
      <c r="D949" s="81">
        <v>43706</v>
      </c>
      <c r="E949" s="49" t="s">
        <v>872</v>
      </c>
      <c r="F949" t="s">
        <v>472</v>
      </c>
      <c r="H949" s="3">
        <v>1123.42</v>
      </c>
      <c r="I949" s="3">
        <f t="shared" si="18"/>
        <v>-356862.30000000016</v>
      </c>
    </row>
    <row r="950" spans="3:9" x14ac:dyDescent="0.25">
      <c r="C950">
        <v>13445</v>
      </c>
      <c r="D950" s="81">
        <v>43706</v>
      </c>
      <c r="E950" s="49" t="s">
        <v>873</v>
      </c>
      <c r="F950" t="s">
        <v>154</v>
      </c>
      <c r="H950" s="3">
        <v>76483</v>
      </c>
      <c r="I950" s="3">
        <f t="shared" si="18"/>
        <v>-433345.30000000016</v>
      </c>
    </row>
    <row r="951" spans="3:9" x14ac:dyDescent="0.25">
      <c r="D951" s="81">
        <v>43706</v>
      </c>
      <c r="E951" s="49" t="s">
        <v>41</v>
      </c>
      <c r="F951" t="s">
        <v>41</v>
      </c>
      <c r="G951" s="108">
        <v>92087.5</v>
      </c>
      <c r="I951" s="3">
        <f t="shared" si="18"/>
        <v>-341257.80000000016</v>
      </c>
    </row>
    <row r="952" spans="3:9" x14ac:dyDescent="0.25">
      <c r="C952">
        <v>13446</v>
      </c>
      <c r="D952" s="81">
        <v>43707</v>
      </c>
      <c r="E952" s="49" t="s">
        <v>874</v>
      </c>
      <c r="F952" t="s">
        <v>360</v>
      </c>
      <c r="H952" s="3">
        <v>82000</v>
      </c>
      <c r="I952" s="3">
        <f t="shared" si="18"/>
        <v>-423257.80000000016</v>
      </c>
    </row>
    <row r="953" spans="3:9" x14ac:dyDescent="0.25">
      <c r="H953" s="3">
        <v>10</v>
      </c>
      <c r="I953" s="3">
        <f t="shared" si="18"/>
        <v>-423267.80000000016</v>
      </c>
    </row>
    <row r="954" spans="3:9" x14ac:dyDescent="0.25">
      <c r="F954" t="s">
        <v>1175</v>
      </c>
      <c r="H954" s="3">
        <v>2793.45</v>
      </c>
      <c r="I954" s="3">
        <f t="shared" si="18"/>
        <v>-426061.25000000017</v>
      </c>
    </row>
    <row r="956" spans="3:9" x14ac:dyDescent="0.25">
      <c r="F956" t="s">
        <v>214</v>
      </c>
      <c r="G956" s="108">
        <f>SUM(G881:G954)</f>
        <v>1092087.5</v>
      </c>
      <c r="H956" s="3">
        <f>SUM(H879:H954)</f>
        <v>1369710.7699999998</v>
      </c>
    </row>
    <row r="962" spans="1:9" x14ac:dyDescent="0.25">
      <c r="C962">
        <v>13447</v>
      </c>
      <c r="D962" s="81">
        <v>43712</v>
      </c>
      <c r="E962" s="49" t="s">
        <v>388</v>
      </c>
      <c r="F962" t="s">
        <v>449</v>
      </c>
      <c r="H962" s="3">
        <v>64895.5</v>
      </c>
      <c r="I962" s="3">
        <f>+I954+G962-H962</f>
        <v>-490956.75000000017</v>
      </c>
    </row>
    <row r="963" spans="1:9" x14ac:dyDescent="0.25">
      <c r="C963">
        <v>13448</v>
      </c>
      <c r="D963" s="81">
        <v>43712</v>
      </c>
      <c r="E963" s="49" t="s">
        <v>875</v>
      </c>
      <c r="F963" t="s">
        <v>440</v>
      </c>
      <c r="H963" s="3">
        <v>36000</v>
      </c>
      <c r="I963" s="3">
        <f>+I962+G963-H963</f>
        <v>-526956.75000000023</v>
      </c>
    </row>
    <row r="964" spans="1:9" x14ac:dyDescent="0.25">
      <c r="A964" t="s">
        <v>158</v>
      </c>
      <c r="C964">
        <v>13449</v>
      </c>
      <c r="D964" s="81">
        <v>43712</v>
      </c>
      <c r="E964" s="49" t="s">
        <v>313</v>
      </c>
      <c r="F964" t="s">
        <v>876</v>
      </c>
      <c r="H964" s="3">
        <v>2000</v>
      </c>
      <c r="I964" s="3">
        <f>+I963+G964-H964</f>
        <v>-528956.75000000023</v>
      </c>
    </row>
    <row r="965" spans="1:9" x14ac:dyDescent="0.25">
      <c r="A965" t="s">
        <v>158</v>
      </c>
      <c r="C965">
        <v>13450</v>
      </c>
      <c r="D965" s="81">
        <v>43712</v>
      </c>
      <c r="E965" s="49" t="s">
        <v>455</v>
      </c>
      <c r="F965" t="s">
        <v>372</v>
      </c>
      <c r="H965" s="3">
        <v>92311.72</v>
      </c>
      <c r="I965" s="3">
        <f>+I964+G965-H965</f>
        <v>-621268.4700000002</v>
      </c>
    </row>
    <row r="966" spans="1:9" x14ac:dyDescent="0.25">
      <c r="A966" t="s">
        <v>158</v>
      </c>
      <c r="C966">
        <v>13451</v>
      </c>
      <c r="H966" s="3">
        <v>10000</v>
      </c>
      <c r="I966" s="3">
        <f t="shared" ref="I966:I1042" si="19">+I965+G966-H966</f>
        <v>-631268.4700000002</v>
      </c>
    </row>
    <row r="967" spans="1:9" x14ac:dyDescent="0.25">
      <c r="A967" t="s">
        <v>158</v>
      </c>
      <c r="C967">
        <v>13452</v>
      </c>
      <c r="D967" s="81">
        <v>43726</v>
      </c>
      <c r="E967" s="49" t="s">
        <v>330</v>
      </c>
      <c r="F967" t="s">
        <v>387</v>
      </c>
      <c r="H967" s="3">
        <v>1000</v>
      </c>
      <c r="I967" s="3">
        <f t="shared" si="19"/>
        <v>-632268.4700000002</v>
      </c>
    </row>
    <row r="968" spans="1:9" x14ac:dyDescent="0.25">
      <c r="A968" t="s">
        <v>158</v>
      </c>
      <c r="C968">
        <v>13453</v>
      </c>
      <c r="D968" s="81">
        <v>43726</v>
      </c>
      <c r="E968" s="49" t="s">
        <v>877</v>
      </c>
      <c r="F968" t="s">
        <v>878</v>
      </c>
      <c r="H968" s="3">
        <v>7000</v>
      </c>
      <c r="I968" s="3">
        <f t="shared" si="19"/>
        <v>-639268.4700000002</v>
      </c>
    </row>
    <row r="969" spans="1:9" x14ac:dyDescent="0.25">
      <c r="C969">
        <v>13454</v>
      </c>
      <c r="D969" s="81">
        <v>43727</v>
      </c>
      <c r="E969" s="49" t="s">
        <v>879</v>
      </c>
      <c r="F969" t="s">
        <v>846</v>
      </c>
      <c r="H969" s="3">
        <v>34200</v>
      </c>
      <c r="I969" s="3">
        <f t="shared" si="19"/>
        <v>-673468.4700000002</v>
      </c>
    </row>
    <row r="970" spans="1:9" x14ac:dyDescent="0.25">
      <c r="D970" s="81">
        <v>43731</v>
      </c>
      <c r="E970" s="49" t="s">
        <v>41</v>
      </c>
      <c r="F970" t="s">
        <v>41</v>
      </c>
      <c r="G970" s="108">
        <v>2000000</v>
      </c>
      <c r="I970" s="3">
        <f t="shared" si="19"/>
        <v>1326531.5299999998</v>
      </c>
    </row>
    <row r="971" spans="1:9" x14ac:dyDescent="0.25">
      <c r="D971" s="81">
        <v>43733</v>
      </c>
      <c r="E971" s="49" t="s">
        <v>41</v>
      </c>
      <c r="F971" t="s">
        <v>41</v>
      </c>
      <c r="G971" s="108">
        <v>2500000</v>
      </c>
      <c r="I971" s="3">
        <f t="shared" si="19"/>
        <v>3826531.53</v>
      </c>
    </row>
    <row r="972" spans="1:9" x14ac:dyDescent="0.25">
      <c r="A972" t="s">
        <v>158</v>
      </c>
      <c r="C972">
        <v>13455</v>
      </c>
      <c r="D972" s="81">
        <v>43734</v>
      </c>
      <c r="E972" s="49" t="s">
        <v>880</v>
      </c>
      <c r="F972" t="s">
        <v>173</v>
      </c>
      <c r="H972" s="3">
        <v>23825</v>
      </c>
      <c r="I972" s="3">
        <f t="shared" si="19"/>
        <v>3802706.53</v>
      </c>
    </row>
    <row r="973" spans="1:9" x14ac:dyDescent="0.25">
      <c r="C973">
        <v>13456</v>
      </c>
      <c r="D973" s="81">
        <v>43734</v>
      </c>
      <c r="E973" s="49" t="s">
        <v>43</v>
      </c>
      <c r="F973" t="s">
        <v>43</v>
      </c>
      <c r="I973" s="3">
        <f t="shared" si="19"/>
        <v>3802706.53</v>
      </c>
    </row>
    <row r="974" spans="1:9" x14ac:dyDescent="0.25">
      <c r="C974">
        <v>13457</v>
      </c>
      <c r="D974" s="81">
        <v>43734</v>
      </c>
      <c r="E974" s="49" t="s">
        <v>43</v>
      </c>
      <c r="F974" t="s">
        <v>43</v>
      </c>
      <c r="I974" s="3">
        <f t="shared" si="19"/>
        <v>3802706.53</v>
      </c>
    </row>
    <row r="975" spans="1:9" x14ac:dyDescent="0.25">
      <c r="A975" t="s">
        <v>158</v>
      </c>
      <c r="C975">
        <v>13458</v>
      </c>
      <c r="D975" s="81">
        <v>43734</v>
      </c>
      <c r="E975" s="49" t="s">
        <v>881</v>
      </c>
      <c r="F975" t="s">
        <v>882</v>
      </c>
      <c r="H975" s="3">
        <v>1000000</v>
      </c>
      <c r="I975" s="3">
        <f t="shared" si="19"/>
        <v>2802706.53</v>
      </c>
    </row>
    <row r="976" spans="1:9" x14ac:dyDescent="0.25">
      <c r="A976" t="s">
        <v>158</v>
      </c>
      <c r="C976">
        <v>13459</v>
      </c>
      <c r="D976" s="81">
        <v>43734</v>
      </c>
      <c r="E976" s="49" t="s">
        <v>883</v>
      </c>
      <c r="F976" t="s">
        <v>882</v>
      </c>
      <c r="H976" s="3">
        <v>1000000</v>
      </c>
      <c r="I976" s="3">
        <f t="shared" si="19"/>
        <v>1802706.5299999998</v>
      </c>
    </row>
    <row r="977" spans="1:9" x14ac:dyDescent="0.25">
      <c r="C977">
        <v>13460</v>
      </c>
      <c r="D977" s="81">
        <v>43734</v>
      </c>
      <c r="E977" s="49" t="s">
        <v>142</v>
      </c>
      <c r="F977" t="s">
        <v>794</v>
      </c>
      <c r="H977" s="3">
        <v>20000</v>
      </c>
      <c r="I977" s="3">
        <f t="shared" si="19"/>
        <v>1782706.5299999998</v>
      </c>
    </row>
    <row r="978" spans="1:9" x14ac:dyDescent="0.25">
      <c r="C978">
        <v>13461</v>
      </c>
      <c r="D978" s="81">
        <v>43734</v>
      </c>
      <c r="E978" s="49" t="s">
        <v>142</v>
      </c>
      <c r="F978" t="s">
        <v>57</v>
      </c>
      <c r="H978" s="3">
        <v>20000</v>
      </c>
      <c r="I978" s="3">
        <f t="shared" si="19"/>
        <v>1762706.5299999998</v>
      </c>
    </row>
    <row r="979" spans="1:9" x14ac:dyDescent="0.25">
      <c r="C979">
        <v>13462</v>
      </c>
      <c r="D979" s="81">
        <v>43734</v>
      </c>
      <c r="E979" s="49" t="s">
        <v>142</v>
      </c>
      <c r="F979" t="s">
        <v>717</v>
      </c>
      <c r="H979" s="3">
        <v>10000</v>
      </c>
      <c r="I979" s="3">
        <f t="shared" si="19"/>
        <v>1752706.5299999998</v>
      </c>
    </row>
    <row r="980" spans="1:9" x14ac:dyDescent="0.25">
      <c r="C980">
        <v>13463</v>
      </c>
      <c r="D980" s="81">
        <v>43734</v>
      </c>
      <c r="E980" s="49" t="s">
        <v>142</v>
      </c>
      <c r="F980" t="s">
        <v>399</v>
      </c>
      <c r="H980" s="3">
        <v>10000</v>
      </c>
      <c r="I980" s="3">
        <f t="shared" si="19"/>
        <v>1742706.5299999998</v>
      </c>
    </row>
    <row r="981" spans="1:9" x14ac:dyDescent="0.25">
      <c r="C981">
        <v>13464</v>
      </c>
      <c r="D981" s="81">
        <v>43734</v>
      </c>
      <c r="E981" s="49" t="s">
        <v>142</v>
      </c>
      <c r="F981" t="s">
        <v>398</v>
      </c>
      <c r="H981" s="3">
        <v>15000</v>
      </c>
      <c r="I981" s="3">
        <f t="shared" si="19"/>
        <v>1727706.5299999998</v>
      </c>
    </row>
    <row r="982" spans="1:9" x14ac:dyDescent="0.25">
      <c r="D982" s="81">
        <v>43734</v>
      </c>
      <c r="E982" s="49" t="s">
        <v>41</v>
      </c>
      <c r="F982" t="s">
        <v>41</v>
      </c>
      <c r="G982" s="108">
        <v>92087.5</v>
      </c>
      <c r="I982" s="3">
        <f t="shared" si="19"/>
        <v>1819794.0299999998</v>
      </c>
    </row>
    <row r="983" spans="1:9" x14ac:dyDescent="0.25">
      <c r="A983" t="s">
        <v>158</v>
      </c>
      <c r="C983">
        <v>13465</v>
      </c>
      <c r="D983" s="81">
        <v>43735</v>
      </c>
      <c r="E983" s="49" t="s">
        <v>884</v>
      </c>
      <c r="F983" t="s">
        <v>885</v>
      </c>
      <c r="H983" s="3">
        <v>150000</v>
      </c>
      <c r="I983" s="3">
        <f t="shared" si="19"/>
        <v>1669794.0299999998</v>
      </c>
    </row>
    <row r="984" spans="1:9" x14ac:dyDescent="0.25">
      <c r="C984">
        <v>13466</v>
      </c>
      <c r="D984" s="81">
        <v>43735</v>
      </c>
      <c r="E984" s="49" t="s">
        <v>43</v>
      </c>
      <c r="F984" t="s">
        <v>43</v>
      </c>
      <c r="I984" s="3">
        <f t="shared" si="19"/>
        <v>1669794.0299999998</v>
      </c>
    </row>
    <row r="985" spans="1:9" x14ac:dyDescent="0.25">
      <c r="A985" t="s">
        <v>158</v>
      </c>
      <c r="C985">
        <v>13467</v>
      </c>
      <c r="D985" s="81">
        <v>43735</v>
      </c>
      <c r="E985" s="49" t="s">
        <v>311</v>
      </c>
      <c r="F985" t="s">
        <v>179</v>
      </c>
      <c r="H985" s="3">
        <v>115600</v>
      </c>
      <c r="I985" s="3">
        <f t="shared" si="19"/>
        <v>1554194.0299999998</v>
      </c>
    </row>
    <row r="986" spans="1:9" x14ac:dyDescent="0.25">
      <c r="A986" t="s">
        <v>158</v>
      </c>
      <c r="C986">
        <v>13468</v>
      </c>
      <c r="D986" s="81">
        <v>43735</v>
      </c>
      <c r="E986" s="49" t="s">
        <v>886</v>
      </c>
      <c r="F986" t="s">
        <v>887</v>
      </c>
      <c r="H986" s="3">
        <v>17940</v>
      </c>
      <c r="I986" s="3">
        <f t="shared" si="19"/>
        <v>1536254.0299999998</v>
      </c>
    </row>
    <row r="987" spans="1:9" x14ac:dyDescent="0.25">
      <c r="A987" t="s">
        <v>165</v>
      </c>
      <c r="C987">
        <v>13469</v>
      </c>
      <c r="D987" s="81">
        <v>43738</v>
      </c>
      <c r="E987" s="49" t="s">
        <v>888</v>
      </c>
      <c r="F987" t="s">
        <v>885</v>
      </c>
      <c r="H987" s="3">
        <v>170000</v>
      </c>
      <c r="I987" s="3">
        <f t="shared" si="19"/>
        <v>1366254.0299999998</v>
      </c>
    </row>
    <row r="988" spans="1:9" x14ac:dyDescent="0.25">
      <c r="C988">
        <v>13470</v>
      </c>
      <c r="D988" s="81">
        <v>43738</v>
      </c>
      <c r="E988" s="49" t="s">
        <v>593</v>
      </c>
      <c r="F988" t="s">
        <v>738</v>
      </c>
      <c r="H988" s="3">
        <v>20400.5</v>
      </c>
      <c r="I988" s="3">
        <f t="shared" si="19"/>
        <v>1345853.5299999998</v>
      </c>
    </row>
    <row r="989" spans="1:9" x14ac:dyDescent="0.25">
      <c r="A989" t="s">
        <v>158</v>
      </c>
      <c r="C989">
        <v>13471</v>
      </c>
      <c r="D989" s="81">
        <v>43738</v>
      </c>
      <c r="E989" s="49" t="s">
        <v>481</v>
      </c>
      <c r="F989" t="s">
        <v>464</v>
      </c>
      <c r="H989" s="3">
        <v>16865.82</v>
      </c>
      <c r="I989" s="3">
        <f t="shared" si="19"/>
        <v>1328987.7099999997</v>
      </c>
    </row>
    <row r="990" spans="1:9" x14ac:dyDescent="0.25">
      <c r="C990">
        <v>13472</v>
      </c>
      <c r="D990" s="81">
        <v>43738</v>
      </c>
      <c r="E990" s="49" t="s">
        <v>889</v>
      </c>
      <c r="F990" t="s">
        <v>43</v>
      </c>
      <c r="I990" s="3">
        <f t="shared" si="19"/>
        <v>1328987.7099999997</v>
      </c>
    </row>
    <row r="991" spans="1:9" x14ac:dyDescent="0.25">
      <c r="C991">
        <v>13473</v>
      </c>
      <c r="D991" s="81">
        <v>43738</v>
      </c>
      <c r="E991" s="49" t="s">
        <v>890</v>
      </c>
      <c r="F991" t="s">
        <v>891</v>
      </c>
      <c r="H991" s="3">
        <v>38400</v>
      </c>
      <c r="I991" s="3">
        <f t="shared" si="19"/>
        <v>1290587.7099999997</v>
      </c>
    </row>
    <row r="992" spans="1:9" x14ac:dyDescent="0.25">
      <c r="A992" t="s">
        <v>158</v>
      </c>
      <c r="C992">
        <v>13474</v>
      </c>
      <c r="D992" s="81">
        <v>43738</v>
      </c>
      <c r="E992" s="49" t="s">
        <v>892</v>
      </c>
      <c r="F992" t="s">
        <v>887</v>
      </c>
      <c r="H992" s="3">
        <v>17940</v>
      </c>
      <c r="I992" s="3">
        <f t="shared" si="19"/>
        <v>1272647.7099999997</v>
      </c>
    </row>
    <row r="993" spans="1:9" x14ac:dyDescent="0.25">
      <c r="A993" t="s">
        <v>158</v>
      </c>
      <c r="C993">
        <v>13475</v>
      </c>
      <c r="D993" s="81">
        <v>43738</v>
      </c>
      <c r="E993" s="49" t="s">
        <v>880</v>
      </c>
      <c r="F993" t="s">
        <v>893</v>
      </c>
      <c r="H993" s="3">
        <v>6700</v>
      </c>
      <c r="I993" s="3">
        <f t="shared" si="19"/>
        <v>1265947.7099999997</v>
      </c>
    </row>
    <row r="994" spans="1:9" x14ac:dyDescent="0.25">
      <c r="C994">
        <v>13476</v>
      </c>
      <c r="D994" s="81">
        <v>43738</v>
      </c>
      <c r="E994" s="49" t="s">
        <v>894</v>
      </c>
      <c r="F994" t="s">
        <v>173</v>
      </c>
      <c r="H994" s="3">
        <v>300000</v>
      </c>
      <c r="I994" s="3">
        <f t="shared" si="19"/>
        <v>965947.70999999973</v>
      </c>
    </row>
    <row r="995" spans="1:9" x14ac:dyDescent="0.25">
      <c r="C995">
        <v>13477</v>
      </c>
      <c r="D995" s="81">
        <v>43738</v>
      </c>
      <c r="E995" s="49" t="s">
        <v>43</v>
      </c>
      <c r="F995" t="s">
        <v>43</v>
      </c>
      <c r="I995" s="3">
        <f t="shared" si="19"/>
        <v>965947.70999999973</v>
      </c>
    </row>
    <row r="996" spans="1:9" x14ac:dyDescent="0.25">
      <c r="I996" s="3">
        <f t="shared" si="19"/>
        <v>965947.70999999973</v>
      </c>
    </row>
    <row r="997" spans="1:9" x14ac:dyDescent="0.25">
      <c r="F997" t="s">
        <v>1175</v>
      </c>
      <c r="H997" s="3">
        <v>20382.78</v>
      </c>
      <c r="I997" s="3">
        <f t="shared" si="19"/>
        <v>945564.9299999997</v>
      </c>
    </row>
    <row r="998" spans="1:9" x14ac:dyDescent="0.25">
      <c r="I998" s="3">
        <f t="shared" si="19"/>
        <v>945564.9299999997</v>
      </c>
    </row>
    <row r="999" spans="1:9" x14ac:dyDescent="0.25">
      <c r="F999" t="s">
        <v>214</v>
      </c>
      <c r="G999" s="108">
        <f>SUM(G962:G997)</f>
        <v>4592087.5</v>
      </c>
      <c r="H999" s="3">
        <f>SUM(H962:H997)</f>
        <v>3220461.3199999994</v>
      </c>
    </row>
    <row r="1005" spans="1:9" x14ac:dyDescent="0.25">
      <c r="A1005" t="s">
        <v>158</v>
      </c>
      <c r="C1005">
        <v>13478</v>
      </c>
      <c r="D1005" s="81">
        <v>43740</v>
      </c>
      <c r="E1005" s="49" t="s">
        <v>895</v>
      </c>
      <c r="F1005" t="s">
        <v>179</v>
      </c>
      <c r="H1005" s="3">
        <v>8400</v>
      </c>
      <c r="I1005" s="3">
        <f>+I998+G1005-H1005</f>
        <v>937164.9299999997</v>
      </c>
    </row>
    <row r="1006" spans="1:9" x14ac:dyDescent="0.25">
      <c r="A1006" t="s">
        <v>158</v>
      </c>
      <c r="C1006">
        <v>13479</v>
      </c>
      <c r="D1006" s="81">
        <v>43740</v>
      </c>
      <c r="E1006" s="49" t="s">
        <v>896</v>
      </c>
      <c r="F1006" t="s">
        <v>179</v>
      </c>
      <c r="H1006" s="3">
        <v>300003.20000000001</v>
      </c>
      <c r="I1006" s="3">
        <f t="shared" si="19"/>
        <v>637161.72999999975</v>
      </c>
    </row>
    <row r="1007" spans="1:9" x14ac:dyDescent="0.25">
      <c r="A1007" t="s">
        <v>158</v>
      </c>
      <c r="C1007">
        <v>13480</v>
      </c>
      <c r="D1007" s="81">
        <v>43740</v>
      </c>
      <c r="E1007" s="49" t="s">
        <v>897</v>
      </c>
      <c r="F1007" t="s">
        <v>898</v>
      </c>
      <c r="H1007" s="3">
        <v>230400</v>
      </c>
      <c r="I1007" s="3">
        <f t="shared" si="19"/>
        <v>406761.72999999975</v>
      </c>
    </row>
    <row r="1008" spans="1:9" x14ac:dyDescent="0.25">
      <c r="A1008" t="s">
        <v>158</v>
      </c>
      <c r="C1008">
        <v>13481</v>
      </c>
      <c r="D1008" s="81">
        <v>43740</v>
      </c>
      <c r="E1008" s="49" t="s">
        <v>899</v>
      </c>
      <c r="F1008" t="s">
        <v>153</v>
      </c>
      <c r="H1008" s="3">
        <v>75000</v>
      </c>
      <c r="I1008" s="3">
        <f t="shared" si="19"/>
        <v>331761.72999999975</v>
      </c>
    </row>
    <row r="1009" spans="1:9" x14ac:dyDescent="0.25">
      <c r="A1009" t="s">
        <v>158</v>
      </c>
      <c r="C1009">
        <v>13482</v>
      </c>
      <c r="D1009" s="81">
        <v>43740</v>
      </c>
      <c r="E1009" s="49" t="s">
        <v>900</v>
      </c>
      <c r="F1009" t="s">
        <v>173</v>
      </c>
      <c r="H1009" s="3">
        <v>152250</v>
      </c>
      <c r="I1009" s="3">
        <f t="shared" si="19"/>
        <v>179511.72999999975</v>
      </c>
    </row>
    <row r="1010" spans="1:9" x14ac:dyDescent="0.25">
      <c r="C1010">
        <v>13483</v>
      </c>
      <c r="D1010" s="81">
        <v>43740</v>
      </c>
      <c r="E1010" s="49" t="s">
        <v>43</v>
      </c>
      <c r="F1010" t="s">
        <v>43</v>
      </c>
      <c r="I1010" s="3">
        <f t="shared" si="19"/>
        <v>179511.72999999975</v>
      </c>
    </row>
    <row r="1011" spans="1:9" x14ac:dyDescent="0.25">
      <c r="C1011">
        <v>13484</v>
      </c>
      <c r="D1011" s="81">
        <v>43740</v>
      </c>
      <c r="E1011" s="49" t="s">
        <v>43</v>
      </c>
      <c r="F1011" t="s">
        <v>43</v>
      </c>
      <c r="I1011" s="3">
        <f t="shared" si="19"/>
        <v>179511.72999999975</v>
      </c>
    </row>
    <row r="1012" spans="1:9" x14ac:dyDescent="0.25">
      <c r="A1012" t="s">
        <v>158</v>
      </c>
      <c r="C1012">
        <v>13485</v>
      </c>
      <c r="D1012" s="81">
        <v>43740</v>
      </c>
      <c r="E1012" s="49" t="s">
        <v>901</v>
      </c>
      <c r="F1012" t="s">
        <v>179</v>
      </c>
      <c r="H1012" s="3">
        <v>56248.83</v>
      </c>
      <c r="I1012" s="3">
        <f t="shared" si="19"/>
        <v>123262.89999999975</v>
      </c>
    </row>
    <row r="1013" spans="1:9" x14ac:dyDescent="0.25">
      <c r="D1013" s="81">
        <v>43740</v>
      </c>
      <c r="E1013" s="49" t="s">
        <v>41</v>
      </c>
      <c r="F1013" t="s">
        <v>41</v>
      </c>
      <c r="G1013" s="108">
        <v>1000000</v>
      </c>
      <c r="I1013" s="3">
        <f t="shared" si="19"/>
        <v>1123262.8999999997</v>
      </c>
    </row>
    <row r="1014" spans="1:9" x14ac:dyDescent="0.25">
      <c r="A1014" t="s">
        <v>158</v>
      </c>
      <c r="C1014">
        <v>13486</v>
      </c>
      <c r="D1014" s="81">
        <v>43741</v>
      </c>
      <c r="E1014" s="49" t="s">
        <v>902</v>
      </c>
      <c r="F1014" t="s">
        <v>782</v>
      </c>
      <c r="H1014" s="3">
        <v>26000</v>
      </c>
      <c r="I1014" s="3">
        <f t="shared" si="19"/>
        <v>1097262.8999999997</v>
      </c>
    </row>
    <row r="1015" spans="1:9" x14ac:dyDescent="0.25">
      <c r="A1015" t="s">
        <v>158</v>
      </c>
      <c r="C1015">
        <v>13487</v>
      </c>
      <c r="D1015" s="81">
        <v>43741</v>
      </c>
      <c r="E1015" s="49" t="s">
        <v>903</v>
      </c>
      <c r="F1015" t="s">
        <v>340</v>
      </c>
      <c r="H1015" s="3">
        <v>50000</v>
      </c>
      <c r="I1015" s="3">
        <f t="shared" si="19"/>
        <v>1047262.8999999997</v>
      </c>
    </row>
    <row r="1016" spans="1:9" x14ac:dyDescent="0.25">
      <c r="A1016" t="s">
        <v>158</v>
      </c>
      <c r="C1016">
        <v>13488</v>
      </c>
      <c r="D1016" s="81">
        <v>43741</v>
      </c>
      <c r="E1016" s="49" t="s">
        <v>142</v>
      </c>
      <c r="F1016" t="s">
        <v>719</v>
      </c>
      <c r="H1016" s="3">
        <v>15000</v>
      </c>
      <c r="I1016" s="3">
        <f t="shared" si="19"/>
        <v>1032262.8999999997</v>
      </c>
    </row>
    <row r="1017" spans="1:9" x14ac:dyDescent="0.25">
      <c r="A1017" t="s">
        <v>158</v>
      </c>
      <c r="C1017">
        <v>13489</v>
      </c>
      <c r="D1017" s="81">
        <v>43741</v>
      </c>
      <c r="E1017" s="49" t="s">
        <v>142</v>
      </c>
      <c r="F1017" t="s">
        <v>194</v>
      </c>
      <c r="H1017" s="3">
        <v>10000</v>
      </c>
      <c r="I1017" s="3">
        <f t="shared" si="19"/>
        <v>1022262.8999999997</v>
      </c>
    </row>
    <row r="1018" spans="1:9" x14ac:dyDescent="0.25">
      <c r="A1018" t="s">
        <v>158</v>
      </c>
      <c r="C1018">
        <v>13490</v>
      </c>
      <c r="D1018" s="81">
        <v>43741</v>
      </c>
      <c r="E1018" s="49" t="s">
        <v>142</v>
      </c>
      <c r="F1018" t="s">
        <v>294</v>
      </c>
      <c r="H1018" s="3">
        <v>15000</v>
      </c>
      <c r="I1018" s="3">
        <f t="shared" si="19"/>
        <v>1007262.8999999997</v>
      </c>
    </row>
    <row r="1019" spans="1:9" x14ac:dyDescent="0.25">
      <c r="A1019" t="s">
        <v>158</v>
      </c>
      <c r="C1019">
        <v>13491</v>
      </c>
      <c r="D1019" s="81">
        <v>43741</v>
      </c>
      <c r="E1019" s="49" t="s">
        <v>142</v>
      </c>
      <c r="F1019" t="s">
        <v>303</v>
      </c>
      <c r="H1019" s="3">
        <v>7000</v>
      </c>
      <c r="I1019" s="3">
        <f t="shared" si="19"/>
        <v>1000262.8999999997</v>
      </c>
    </row>
    <row r="1020" spans="1:9" x14ac:dyDescent="0.25">
      <c r="A1020" t="s">
        <v>158</v>
      </c>
      <c r="C1020">
        <v>13492</v>
      </c>
      <c r="D1020" s="81">
        <v>43741</v>
      </c>
      <c r="E1020" s="49" t="s">
        <v>142</v>
      </c>
      <c r="F1020" t="s">
        <v>302</v>
      </c>
      <c r="H1020" s="3">
        <v>9000</v>
      </c>
      <c r="I1020" s="3">
        <f t="shared" si="19"/>
        <v>991262.89999999967</v>
      </c>
    </row>
    <row r="1021" spans="1:9" x14ac:dyDescent="0.25">
      <c r="C1021">
        <v>13493</v>
      </c>
      <c r="D1021" s="81">
        <v>43741</v>
      </c>
      <c r="E1021" s="49" t="s">
        <v>43</v>
      </c>
      <c r="F1021" t="s">
        <v>43</v>
      </c>
      <c r="I1021" s="3">
        <f t="shared" si="19"/>
        <v>991262.89999999967</v>
      </c>
    </row>
    <row r="1022" spans="1:9" x14ac:dyDescent="0.25">
      <c r="A1022" t="s">
        <v>158</v>
      </c>
      <c r="C1022">
        <v>13494</v>
      </c>
      <c r="D1022" s="81">
        <v>43741</v>
      </c>
      <c r="E1022" s="49" t="s">
        <v>142</v>
      </c>
      <c r="F1022" t="s">
        <v>312</v>
      </c>
      <c r="H1022" s="3">
        <v>7000</v>
      </c>
      <c r="I1022" s="3">
        <f t="shared" si="19"/>
        <v>984262.89999999967</v>
      </c>
    </row>
    <row r="1023" spans="1:9" x14ac:dyDescent="0.25">
      <c r="A1023" t="s">
        <v>158</v>
      </c>
      <c r="C1023">
        <v>13495</v>
      </c>
      <c r="D1023" s="81">
        <v>43741</v>
      </c>
      <c r="E1023" s="49" t="s">
        <v>142</v>
      </c>
      <c r="F1023" t="s">
        <v>320</v>
      </c>
      <c r="H1023" s="3">
        <v>8000</v>
      </c>
      <c r="I1023" s="3">
        <f t="shared" si="19"/>
        <v>976262.89999999967</v>
      </c>
    </row>
    <row r="1024" spans="1:9" x14ac:dyDescent="0.25">
      <c r="A1024" t="s">
        <v>158</v>
      </c>
      <c r="C1024">
        <v>13496</v>
      </c>
      <c r="D1024" s="81">
        <v>43741</v>
      </c>
      <c r="E1024" s="49" t="s">
        <v>142</v>
      </c>
      <c r="F1024" t="s">
        <v>49</v>
      </c>
      <c r="H1024" s="3">
        <v>6000</v>
      </c>
      <c r="I1024" s="3">
        <f t="shared" si="19"/>
        <v>970262.89999999967</v>
      </c>
    </row>
    <row r="1025" spans="1:9" x14ac:dyDescent="0.25">
      <c r="A1025" t="s">
        <v>158</v>
      </c>
      <c r="C1025">
        <v>13497</v>
      </c>
      <c r="D1025" s="81">
        <v>43741</v>
      </c>
      <c r="E1025" s="49" t="s">
        <v>142</v>
      </c>
      <c r="F1025" t="s">
        <v>50</v>
      </c>
      <c r="H1025" s="3">
        <v>8000</v>
      </c>
      <c r="I1025" s="3">
        <f t="shared" si="19"/>
        <v>962262.89999999967</v>
      </c>
    </row>
    <row r="1026" spans="1:9" x14ac:dyDescent="0.25">
      <c r="A1026" t="s">
        <v>158</v>
      </c>
      <c r="C1026">
        <v>13498</v>
      </c>
      <c r="D1026" s="81">
        <v>43741</v>
      </c>
      <c r="E1026" s="49" t="s">
        <v>142</v>
      </c>
      <c r="F1026" t="s">
        <v>48</v>
      </c>
      <c r="H1026" s="3">
        <v>8000</v>
      </c>
      <c r="I1026" s="3">
        <f t="shared" si="19"/>
        <v>954262.89999999967</v>
      </c>
    </row>
    <row r="1027" spans="1:9" x14ac:dyDescent="0.25">
      <c r="C1027">
        <v>13499</v>
      </c>
      <c r="D1027" s="81">
        <v>43741</v>
      </c>
      <c r="E1027" s="49" t="s">
        <v>142</v>
      </c>
      <c r="F1027" t="s">
        <v>304</v>
      </c>
      <c r="H1027" s="3">
        <v>7000</v>
      </c>
      <c r="I1027" s="3">
        <f t="shared" si="19"/>
        <v>947262.89999999967</v>
      </c>
    </row>
    <row r="1028" spans="1:9" x14ac:dyDescent="0.25">
      <c r="A1028" t="s">
        <v>158</v>
      </c>
      <c r="C1028">
        <v>13500</v>
      </c>
      <c r="D1028" s="81">
        <v>43741</v>
      </c>
      <c r="E1028" s="49" t="s">
        <v>142</v>
      </c>
      <c r="F1028" t="s">
        <v>195</v>
      </c>
      <c r="H1028" s="3">
        <v>7000</v>
      </c>
      <c r="I1028" s="3">
        <f t="shared" si="19"/>
        <v>940262.89999999967</v>
      </c>
    </row>
    <row r="1029" spans="1:9" x14ac:dyDescent="0.25">
      <c r="C1029">
        <v>13501</v>
      </c>
      <c r="D1029" s="81">
        <v>43741</v>
      </c>
      <c r="E1029" s="49" t="s">
        <v>43</v>
      </c>
      <c r="F1029" t="s">
        <v>43</v>
      </c>
      <c r="I1029" s="3">
        <f t="shared" si="19"/>
        <v>940262.89999999967</v>
      </c>
    </row>
    <row r="1030" spans="1:9" x14ac:dyDescent="0.25">
      <c r="C1030">
        <v>13502</v>
      </c>
      <c r="D1030" s="81">
        <v>43741</v>
      </c>
      <c r="E1030" s="49" t="s">
        <v>142</v>
      </c>
      <c r="F1030" t="s">
        <v>383</v>
      </c>
      <c r="H1030" s="3">
        <v>3000</v>
      </c>
      <c r="I1030" s="3">
        <f t="shared" si="19"/>
        <v>937262.89999999967</v>
      </c>
    </row>
    <row r="1031" spans="1:9" x14ac:dyDescent="0.25">
      <c r="A1031" t="s">
        <v>158</v>
      </c>
      <c r="C1031">
        <v>13503</v>
      </c>
      <c r="D1031" s="81">
        <v>43741</v>
      </c>
      <c r="E1031" s="49" t="s">
        <v>850</v>
      </c>
      <c r="F1031" t="s">
        <v>293</v>
      </c>
      <c r="H1031" s="3">
        <v>5000</v>
      </c>
      <c r="I1031" s="3">
        <f t="shared" si="19"/>
        <v>932262.89999999967</v>
      </c>
    </row>
    <row r="1032" spans="1:9" x14ac:dyDescent="0.25">
      <c r="A1032" t="s">
        <v>158</v>
      </c>
      <c r="C1032">
        <v>13504</v>
      </c>
      <c r="D1032" s="81">
        <v>43741</v>
      </c>
      <c r="E1032" s="49" t="s">
        <v>142</v>
      </c>
      <c r="F1032" t="s">
        <v>435</v>
      </c>
      <c r="H1032" s="3">
        <v>9000</v>
      </c>
      <c r="I1032" s="3">
        <f t="shared" si="19"/>
        <v>923262.89999999967</v>
      </c>
    </row>
    <row r="1033" spans="1:9" x14ac:dyDescent="0.25">
      <c r="C1033">
        <v>13505</v>
      </c>
      <c r="D1033" s="81">
        <v>43741</v>
      </c>
      <c r="E1033" s="49" t="s">
        <v>850</v>
      </c>
      <c r="F1033" t="s">
        <v>415</v>
      </c>
      <c r="H1033" s="3">
        <v>10000</v>
      </c>
      <c r="I1033" s="3">
        <f t="shared" si="19"/>
        <v>913262.89999999967</v>
      </c>
    </row>
    <row r="1034" spans="1:9" x14ac:dyDescent="0.25">
      <c r="A1034" t="s">
        <v>158</v>
      </c>
      <c r="C1034">
        <v>13506</v>
      </c>
      <c r="D1034" s="81">
        <v>43741</v>
      </c>
      <c r="E1034" s="49" t="s">
        <v>142</v>
      </c>
      <c r="F1034" t="s">
        <v>722</v>
      </c>
      <c r="H1034" s="3">
        <v>9000</v>
      </c>
      <c r="I1034" s="3">
        <f t="shared" si="19"/>
        <v>904262.89999999967</v>
      </c>
    </row>
    <row r="1035" spans="1:9" x14ac:dyDescent="0.25">
      <c r="A1035" t="s">
        <v>158</v>
      </c>
      <c r="C1035">
        <v>13507</v>
      </c>
      <c r="D1035" s="81">
        <v>43741</v>
      </c>
      <c r="E1035" s="49" t="s">
        <v>142</v>
      </c>
      <c r="F1035" t="s">
        <v>721</v>
      </c>
      <c r="H1035" s="3">
        <v>3000</v>
      </c>
      <c r="I1035" s="3">
        <f t="shared" si="19"/>
        <v>901262.89999999967</v>
      </c>
    </row>
    <row r="1036" spans="1:9" x14ac:dyDescent="0.25">
      <c r="A1036" t="s">
        <v>158</v>
      </c>
      <c r="C1036">
        <v>13508</v>
      </c>
      <c r="D1036" s="81">
        <v>43741</v>
      </c>
      <c r="E1036" s="49" t="s">
        <v>904</v>
      </c>
      <c r="F1036" t="s">
        <v>179</v>
      </c>
      <c r="H1036" s="3">
        <v>33300</v>
      </c>
      <c r="I1036" s="3">
        <f t="shared" si="19"/>
        <v>867962.89999999967</v>
      </c>
    </row>
    <row r="1037" spans="1:9" x14ac:dyDescent="0.25">
      <c r="A1037" t="s">
        <v>158</v>
      </c>
      <c r="C1037">
        <v>13509</v>
      </c>
      <c r="D1037" s="81">
        <v>43741</v>
      </c>
      <c r="E1037" s="49" t="s">
        <v>905</v>
      </c>
      <c r="F1037" t="s">
        <v>362</v>
      </c>
      <c r="H1037" s="3">
        <v>90174</v>
      </c>
      <c r="I1037" s="3">
        <f t="shared" si="19"/>
        <v>777788.89999999967</v>
      </c>
    </row>
    <row r="1038" spans="1:9" x14ac:dyDescent="0.25">
      <c r="C1038">
        <v>13510</v>
      </c>
      <c r="D1038" s="81">
        <v>43741</v>
      </c>
      <c r="E1038" s="49" t="s">
        <v>906</v>
      </c>
      <c r="F1038" t="s">
        <v>153</v>
      </c>
      <c r="H1038" s="3">
        <v>182765</v>
      </c>
      <c r="I1038" s="3">
        <f t="shared" si="19"/>
        <v>595023.89999999967</v>
      </c>
    </row>
    <row r="1039" spans="1:9" x14ac:dyDescent="0.25">
      <c r="A1039" t="s">
        <v>158</v>
      </c>
      <c r="C1039">
        <v>13511</v>
      </c>
      <c r="D1039" s="81">
        <v>43742</v>
      </c>
      <c r="E1039" s="49" t="s">
        <v>907</v>
      </c>
      <c r="F1039" t="s">
        <v>319</v>
      </c>
      <c r="H1039" s="3">
        <v>29532.1</v>
      </c>
      <c r="I1039" s="3">
        <f t="shared" si="19"/>
        <v>565491.7999999997</v>
      </c>
    </row>
    <row r="1040" spans="1:9" x14ac:dyDescent="0.25">
      <c r="A1040" t="s">
        <v>158</v>
      </c>
      <c r="C1040">
        <v>13512</v>
      </c>
      <c r="D1040" s="81">
        <v>43742</v>
      </c>
      <c r="E1040" s="49" t="s">
        <v>907</v>
      </c>
      <c r="F1040" t="s">
        <v>319</v>
      </c>
      <c r="H1040" s="3">
        <v>50000</v>
      </c>
      <c r="I1040" s="3">
        <f t="shared" si="19"/>
        <v>515491.7999999997</v>
      </c>
    </row>
    <row r="1041" spans="1:9" x14ac:dyDescent="0.25">
      <c r="A1041" t="s">
        <v>158</v>
      </c>
      <c r="C1041">
        <v>13513</v>
      </c>
      <c r="D1041" s="81">
        <v>43742</v>
      </c>
      <c r="E1041" s="49" t="s">
        <v>908</v>
      </c>
      <c r="F1041" t="s">
        <v>909</v>
      </c>
      <c r="H1041" s="3">
        <v>2500</v>
      </c>
      <c r="I1041" s="3">
        <f t="shared" si="19"/>
        <v>512991.7999999997</v>
      </c>
    </row>
    <row r="1042" spans="1:9" x14ac:dyDescent="0.25">
      <c r="A1042" t="s">
        <v>158</v>
      </c>
      <c r="C1042">
        <v>13514</v>
      </c>
      <c r="D1042" s="81">
        <v>43742</v>
      </c>
      <c r="E1042" s="49" t="s">
        <v>910</v>
      </c>
      <c r="F1042" t="s">
        <v>721</v>
      </c>
      <c r="H1042" s="3">
        <v>1700</v>
      </c>
      <c r="I1042" s="3">
        <f t="shared" si="19"/>
        <v>511291.7999999997</v>
      </c>
    </row>
    <row r="1043" spans="1:9" x14ac:dyDescent="0.25">
      <c r="C1043">
        <v>13515</v>
      </c>
      <c r="D1043" s="81">
        <v>43742</v>
      </c>
      <c r="E1043" s="49" t="s">
        <v>911</v>
      </c>
      <c r="F1043" t="s">
        <v>372</v>
      </c>
      <c r="H1043" s="3">
        <v>21550</v>
      </c>
      <c r="I1043" s="3">
        <f t="shared" ref="I1043:I1106" si="20">+I1042+G1043-H1043</f>
        <v>489741.7999999997</v>
      </c>
    </row>
    <row r="1044" spans="1:9" x14ac:dyDescent="0.25">
      <c r="A1044" t="s">
        <v>158</v>
      </c>
      <c r="C1044">
        <v>13516</v>
      </c>
      <c r="D1044" s="81">
        <v>43742</v>
      </c>
      <c r="E1044" s="49" t="s">
        <v>912</v>
      </c>
      <c r="F1044" t="s">
        <v>913</v>
      </c>
      <c r="H1044" s="3">
        <v>19000</v>
      </c>
      <c r="I1044" s="3">
        <f t="shared" si="20"/>
        <v>470741.7999999997</v>
      </c>
    </row>
    <row r="1045" spans="1:9" x14ac:dyDescent="0.25">
      <c r="A1045" t="s">
        <v>158</v>
      </c>
      <c r="C1045">
        <v>13517</v>
      </c>
      <c r="D1045" s="81">
        <v>43742</v>
      </c>
      <c r="E1045" s="49" t="s">
        <v>679</v>
      </c>
      <c r="F1045" t="s">
        <v>234</v>
      </c>
      <c r="H1045" s="3">
        <v>126861.53</v>
      </c>
      <c r="I1045" s="3">
        <f t="shared" si="20"/>
        <v>343880.26999999967</v>
      </c>
    </row>
    <row r="1046" spans="1:9" x14ac:dyDescent="0.25">
      <c r="C1046">
        <v>13518</v>
      </c>
      <c r="D1046" s="81">
        <v>43742</v>
      </c>
      <c r="E1046" s="49" t="s">
        <v>64</v>
      </c>
      <c r="F1046" t="s">
        <v>43</v>
      </c>
      <c r="I1046" s="3">
        <f t="shared" si="20"/>
        <v>343880.26999999967</v>
      </c>
    </row>
    <row r="1047" spans="1:9" x14ac:dyDescent="0.25">
      <c r="A1047" t="s">
        <v>158</v>
      </c>
      <c r="C1047">
        <v>13519</v>
      </c>
      <c r="D1047" s="81">
        <v>43742</v>
      </c>
      <c r="E1047" s="49" t="s">
        <v>914</v>
      </c>
      <c r="F1047" t="s">
        <v>177</v>
      </c>
      <c r="H1047" s="3">
        <v>805</v>
      </c>
      <c r="I1047" s="3">
        <f t="shared" si="20"/>
        <v>343075.26999999967</v>
      </c>
    </row>
    <row r="1048" spans="1:9" x14ac:dyDescent="0.25">
      <c r="A1048" t="s">
        <v>158</v>
      </c>
      <c r="C1048">
        <v>13520</v>
      </c>
      <c r="D1048" s="81">
        <v>43742</v>
      </c>
      <c r="E1048" s="49" t="s">
        <v>826</v>
      </c>
      <c r="F1048" t="s">
        <v>49</v>
      </c>
      <c r="H1048" s="3">
        <v>6771</v>
      </c>
      <c r="I1048" s="3">
        <f t="shared" si="20"/>
        <v>336304.26999999967</v>
      </c>
    </row>
    <row r="1049" spans="1:9" x14ac:dyDescent="0.25">
      <c r="A1049" t="s">
        <v>158</v>
      </c>
      <c r="C1049">
        <v>13521</v>
      </c>
      <c r="D1049" s="81">
        <v>43739</v>
      </c>
      <c r="E1049" s="49" t="s">
        <v>915</v>
      </c>
      <c r="F1049" t="s">
        <v>466</v>
      </c>
      <c r="H1049" s="3">
        <v>14650.06</v>
      </c>
      <c r="I1049" s="3">
        <f t="shared" si="20"/>
        <v>321654.20999999967</v>
      </c>
    </row>
    <row r="1050" spans="1:9" x14ac:dyDescent="0.25">
      <c r="A1050" t="s">
        <v>158</v>
      </c>
      <c r="C1050">
        <v>13522</v>
      </c>
      <c r="D1050" s="81">
        <v>43742</v>
      </c>
      <c r="E1050" s="49" t="s">
        <v>916</v>
      </c>
      <c r="F1050" t="s">
        <v>450</v>
      </c>
      <c r="H1050" s="3">
        <v>10000</v>
      </c>
      <c r="I1050" s="3">
        <f t="shared" si="20"/>
        <v>311654.20999999967</v>
      </c>
    </row>
    <row r="1051" spans="1:9" x14ac:dyDescent="0.25">
      <c r="A1051" t="s">
        <v>158</v>
      </c>
      <c r="C1051">
        <v>13523</v>
      </c>
      <c r="D1051" s="81">
        <v>43742</v>
      </c>
      <c r="E1051" s="49" t="s">
        <v>917</v>
      </c>
      <c r="F1051" t="s">
        <v>782</v>
      </c>
      <c r="H1051" s="3">
        <v>28800</v>
      </c>
      <c r="I1051" s="3">
        <f t="shared" si="20"/>
        <v>282854.20999999967</v>
      </c>
    </row>
    <row r="1052" spans="1:9" x14ac:dyDescent="0.25">
      <c r="C1052">
        <v>13524</v>
      </c>
      <c r="D1052" s="81">
        <v>43745</v>
      </c>
      <c r="E1052" s="49" t="s">
        <v>43</v>
      </c>
      <c r="F1052" t="s">
        <v>43</v>
      </c>
      <c r="I1052" s="3">
        <f t="shared" si="20"/>
        <v>282854.20999999967</v>
      </c>
    </row>
    <row r="1053" spans="1:9" x14ac:dyDescent="0.25">
      <c r="C1053">
        <v>13525</v>
      </c>
      <c r="D1053" s="81">
        <v>43746</v>
      </c>
      <c r="E1053" s="49" t="s">
        <v>918</v>
      </c>
      <c r="F1053" t="s">
        <v>390</v>
      </c>
      <c r="H1053" s="3">
        <v>4000</v>
      </c>
      <c r="I1053" s="3">
        <f t="shared" si="20"/>
        <v>278854.20999999967</v>
      </c>
    </row>
    <row r="1054" spans="1:9" x14ac:dyDescent="0.25">
      <c r="C1054">
        <v>13526</v>
      </c>
      <c r="D1054" s="81">
        <v>43746</v>
      </c>
      <c r="E1054" s="49" t="s">
        <v>43</v>
      </c>
      <c r="F1054" t="s">
        <v>43</v>
      </c>
      <c r="I1054" s="3">
        <f t="shared" si="20"/>
        <v>278854.20999999967</v>
      </c>
    </row>
    <row r="1055" spans="1:9" x14ac:dyDescent="0.25">
      <c r="A1055" t="s">
        <v>158</v>
      </c>
      <c r="C1055">
        <v>13527</v>
      </c>
      <c r="D1055" s="81">
        <v>43746</v>
      </c>
      <c r="E1055" s="49" t="s">
        <v>908</v>
      </c>
      <c r="F1055" t="s">
        <v>919</v>
      </c>
      <c r="H1055" s="3">
        <v>2463</v>
      </c>
      <c r="I1055" s="3">
        <f t="shared" si="20"/>
        <v>276391.20999999967</v>
      </c>
    </row>
    <row r="1056" spans="1:9" x14ac:dyDescent="0.25">
      <c r="A1056" t="s">
        <v>158</v>
      </c>
      <c r="C1056">
        <v>13528</v>
      </c>
      <c r="D1056" s="81">
        <v>43746</v>
      </c>
      <c r="E1056" s="49" t="s">
        <v>920</v>
      </c>
      <c r="F1056" t="s">
        <v>365</v>
      </c>
      <c r="H1056" s="3">
        <v>16000</v>
      </c>
      <c r="I1056" s="3">
        <f t="shared" si="20"/>
        <v>260391.20999999967</v>
      </c>
    </row>
    <row r="1057" spans="1:9" x14ac:dyDescent="0.25">
      <c r="A1057" t="s">
        <v>158</v>
      </c>
      <c r="C1057">
        <v>13529</v>
      </c>
      <c r="D1057" s="81">
        <v>43746</v>
      </c>
      <c r="E1057" s="49" t="s">
        <v>921</v>
      </c>
      <c r="F1057" t="s">
        <v>173</v>
      </c>
      <c r="H1057" s="3">
        <v>62499.25</v>
      </c>
      <c r="I1057" s="3">
        <f t="shared" si="20"/>
        <v>197891.95999999967</v>
      </c>
    </row>
    <row r="1058" spans="1:9" x14ac:dyDescent="0.25">
      <c r="A1058" t="s">
        <v>158</v>
      </c>
      <c r="C1058">
        <v>13530</v>
      </c>
      <c r="D1058" s="81">
        <v>43746</v>
      </c>
      <c r="E1058" s="49" t="s">
        <v>922</v>
      </c>
      <c r="F1058" t="s">
        <v>923</v>
      </c>
      <c r="H1058" s="3">
        <v>5000</v>
      </c>
      <c r="I1058" s="3">
        <f t="shared" si="20"/>
        <v>192891.95999999967</v>
      </c>
    </row>
    <row r="1059" spans="1:9" x14ac:dyDescent="0.25">
      <c r="C1059">
        <v>13531</v>
      </c>
      <c r="D1059" s="81">
        <v>43746</v>
      </c>
      <c r="E1059" s="49" t="s">
        <v>924</v>
      </c>
      <c r="F1059" t="s">
        <v>925</v>
      </c>
      <c r="H1059" s="3">
        <v>14000</v>
      </c>
      <c r="I1059" s="3">
        <f t="shared" si="20"/>
        <v>178891.95999999967</v>
      </c>
    </row>
    <row r="1060" spans="1:9" x14ac:dyDescent="0.25">
      <c r="A1060" t="s">
        <v>158</v>
      </c>
      <c r="C1060">
        <v>13532</v>
      </c>
      <c r="D1060" s="81">
        <v>43747</v>
      </c>
      <c r="E1060" s="49" t="s">
        <v>926</v>
      </c>
      <c r="F1060" t="s">
        <v>840</v>
      </c>
      <c r="H1060" s="3">
        <v>64000</v>
      </c>
      <c r="I1060" s="3">
        <f t="shared" si="20"/>
        <v>114891.95999999967</v>
      </c>
    </row>
    <row r="1061" spans="1:9" x14ac:dyDescent="0.25">
      <c r="C1061">
        <v>13533</v>
      </c>
      <c r="D1061" s="81">
        <v>43747</v>
      </c>
      <c r="E1061" s="49" t="s">
        <v>469</v>
      </c>
      <c r="F1061" t="s">
        <v>294</v>
      </c>
      <c r="H1061" s="3">
        <v>57300</v>
      </c>
      <c r="I1061" s="3">
        <f t="shared" si="20"/>
        <v>57591.959999999672</v>
      </c>
    </row>
    <row r="1062" spans="1:9" x14ac:dyDescent="0.25">
      <c r="A1062" t="s">
        <v>158</v>
      </c>
      <c r="C1062">
        <v>13534</v>
      </c>
      <c r="D1062" s="81">
        <v>43747</v>
      </c>
      <c r="E1062" s="49" t="s">
        <v>927</v>
      </c>
      <c r="F1062" t="s">
        <v>427</v>
      </c>
      <c r="H1062" s="3">
        <v>114000</v>
      </c>
      <c r="I1062" s="3">
        <f t="shared" si="20"/>
        <v>-56408.040000000328</v>
      </c>
    </row>
    <row r="1063" spans="1:9" x14ac:dyDescent="0.25">
      <c r="C1063">
        <v>13535</v>
      </c>
      <c r="D1063" s="81">
        <v>43747</v>
      </c>
      <c r="E1063" s="49" t="s">
        <v>928</v>
      </c>
      <c r="F1063" t="s">
        <v>929</v>
      </c>
      <c r="H1063" s="3">
        <v>33030</v>
      </c>
      <c r="I1063" s="3">
        <f t="shared" si="20"/>
        <v>-89438.040000000328</v>
      </c>
    </row>
    <row r="1064" spans="1:9" x14ac:dyDescent="0.25">
      <c r="A1064" t="s">
        <v>158</v>
      </c>
      <c r="C1064">
        <v>13536</v>
      </c>
      <c r="D1064" s="81">
        <v>43747</v>
      </c>
      <c r="E1064" s="49" t="s">
        <v>930</v>
      </c>
      <c r="F1064" t="s">
        <v>931</v>
      </c>
      <c r="H1064" s="3">
        <v>5000</v>
      </c>
      <c r="I1064" s="3">
        <f t="shared" si="20"/>
        <v>-94438.040000000328</v>
      </c>
    </row>
    <row r="1065" spans="1:9" x14ac:dyDescent="0.25">
      <c r="A1065" t="s">
        <v>158</v>
      </c>
      <c r="C1065">
        <v>13537</v>
      </c>
      <c r="D1065" s="81">
        <v>43747</v>
      </c>
      <c r="E1065" s="49" t="s">
        <v>422</v>
      </c>
      <c r="F1065" t="s">
        <v>701</v>
      </c>
      <c r="H1065" s="3">
        <v>1500</v>
      </c>
      <c r="I1065" s="3">
        <f t="shared" si="20"/>
        <v>-95938.040000000328</v>
      </c>
    </row>
    <row r="1066" spans="1:9" x14ac:dyDescent="0.25">
      <c r="C1066">
        <v>13538</v>
      </c>
      <c r="D1066" s="81">
        <v>43747</v>
      </c>
      <c r="E1066" s="49" t="s">
        <v>932</v>
      </c>
      <c r="F1066" t="s">
        <v>893</v>
      </c>
      <c r="H1066" s="3">
        <v>15600</v>
      </c>
      <c r="I1066" s="3">
        <f t="shared" si="20"/>
        <v>-111538.04000000033</v>
      </c>
    </row>
    <row r="1067" spans="1:9" x14ac:dyDescent="0.25">
      <c r="A1067" t="s">
        <v>158</v>
      </c>
      <c r="C1067">
        <v>13539</v>
      </c>
      <c r="D1067" s="81">
        <v>43749</v>
      </c>
      <c r="E1067" s="49" t="s">
        <v>933</v>
      </c>
      <c r="F1067" t="s">
        <v>319</v>
      </c>
      <c r="H1067" s="3">
        <v>43345</v>
      </c>
      <c r="I1067" s="3">
        <f t="shared" si="20"/>
        <v>-154883.04000000033</v>
      </c>
    </row>
    <row r="1068" spans="1:9" x14ac:dyDescent="0.25">
      <c r="C1068">
        <v>13540</v>
      </c>
      <c r="D1068" s="81">
        <v>43749</v>
      </c>
      <c r="E1068" s="49" t="s">
        <v>934</v>
      </c>
      <c r="F1068" t="s">
        <v>154</v>
      </c>
      <c r="H1068" s="3">
        <v>18876</v>
      </c>
      <c r="I1068" s="3">
        <f t="shared" si="20"/>
        <v>-173759.04000000033</v>
      </c>
    </row>
    <row r="1069" spans="1:9" x14ac:dyDescent="0.25">
      <c r="A1069" t="s">
        <v>158</v>
      </c>
      <c r="C1069">
        <v>13541</v>
      </c>
      <c r="D1069" s="81">
        <v>43749</v>
      </c>
      <c r="E1069" s="49" t="s">
        <v>935</v>
      </c>
      <c r="F1069" t="s">
        <v>430</v>
      </c>
      <c r="H1069" s="3">
        <v>16000</v>
      </c>
      <c r="I1069" s="3">
        <f t="shared" si="20"/>
        <v>-189759.04000000033</v>
      </c>
    </row>
    <row r="1070" spans="1:9" x14ac:dyDescent="0.25">
      <c r="C1070">
        <v>13542</v>
      </c>
      <c r="D1070" s="81">
        <v>43749</v>
      </c>
      <c r="E1070" s="49" t="s">
        <v>43</v>
      </c>
      <c r="F1070" t="s">
        <v>43</v>
      </c>
      <c r="I1070" s="3">
        <f t="shared" si="20"/>
        <v>-189759.04000000033</v>
      </c>
    </row>
    <row r="1071" spans="1:9" x14ac:dyDescent="0.25">
      <c r="C1071">
        <v>13543</v>
      </c>
      <c r="D1071" s="81">
        <v>43749</v>
      </c>
      <c r="E1071" s="49" t="s">
        <v>936</v>
      </c>
      <c r="F1071" t="s">
        <v>338</v>
      </c>
      <c r="H1071" s="3">
        <v>5075</v>
      </c>
      <c r="I1071" s="3">
        <f t="shared" si="20"/>
        <v>-194834.04000000033</v>
      </c>
    </row>
    <row r="1072" spans="1:9" x14ac:dyDescent="0.25">
      <c r="A1072" t="s">
        <v>158</v>
      </c>
      <c r="C1072">
        <v>13544</v>
      </c>
      <c r="D1072" s="81">
        <v>38636</v>
      </c>
      <c r="E1072" s="49" t="s">
        <v>937</v>
      </c>
      <c r="F1072" t="s">
        <v>343</v>
      </c>
      <c r="H1072" s="3">
        <v>38000</v>
      </c>
      <c r="I1072" s="3">
        <f t="shared" si="20"/>
        <v>-232834.04000000033</v>
      </c>
    </row>
    <row r="1073" spans="1:9" x14ac:dyDescent="0.25">
      <c r="A1073" t="s">
        <v>158</v>
      </c>
      <c r="C1073">
        <v>13545</v>
      </c>
      <c r="D1073" s="81">
        <v>43752</v>
      </c>
      <c r="E1073" s="49" t="s">
        <v>865</v>
      </c>
      <c r="F1073" t="s">
        <v>472</v>
      </c>
      <c r="H1073" s="3">
        <v>850</v>
      </c>
      <c r="I1073" s="3">
        <f t="shared" si="20"/>
        <v>-233684.04000000033</v>
      </c>
    </row>
    <row r="1074" spans="1:9" x14ac:dyDescent="0.25">
      <c r="A1074" t="s">
        <v>158</v>
      </c>
      <c r="C1074">
        <v>13546</v>
      </c>
      <c r="D1074" s="81">
        <v>43753</v>
      </c>
      <c r="E1074" s="49" t="s">
        <v>713</v>
      </c>
      <c r="F1074" t="s">
        <v>938</v>
      </c>
      <c r="H1074" s="3">
        <v>3000</v>
      </c>
      <c r="I1074" s="3">
        <f t="shared" si="20"/>
        <v>-236684.04000000033</v>
      </c>
    </row>
    <row r="1075" spans="1:9" x14ac:dyDescent="0.25">
      <c r="A1075" t="s">
        <v>158</v>
      </c>
      <c r="C1075">
        <v>13547</v>
      </c>
      <c r="D1075" s="81">
        <v>43753</v>
      </c>
      <c r="E1075" s="49" t="s">
        <v>713</v>
      </c>
      <c r="F1075" t="s">
        <v>446</v>
      </c>
      <c r="H1075" s="3">
        <v>2000</v>
      </c>
      <c r="I1075" s="3">
        <f t="shared" si="20"/>
        <v>-238684.04000000033</v>
      </c>
    </row>
    <row r="1076" spans="1:9" x14ac:dyDescent="0.25">
      <c r="A1076" t="s">
        <v>158</v>
      </c>
      <c r="C1076">
        <v>13548</v>
      </c>
      <c r="D1076" s="81">
        <v>43753</v>
      </c>
      <c r="E1076" s="49" t="s">
        <v>939</v>
      </c>
      <c r="F1076" t="s">
        <v>940</v>
      </c>
      <c r="H1076" s="3">
        <v>5830</v>
      </c>
      <c r="I1076" s="3">
        <f t="shared" si="20"/>
        <v>-244514.04000000033</v>
      </c>
    </row>
    <row r="1077" spans="1:9" x14ac:dyDescent="0.25">
      <c r="A1077" t="s">
        <v>158</v>
      </c>
      <c r="C1077">
        <v>13549</v>
      </c>
      <c r="D1077" s="81">
        <v>43753</v>
      </c>
      <c r="E1077" s="49" t="s">
        <v>941</v>
      </c>
      <c r="F1077" t="s">
        <v>942</v>
      </c>
      <c r="H1077" s="3">
        <v>2000</v>
      </c>
      <c r="I1077" s="3">
        <f t="shared" si="20"/>
        <v>-246514.04000000033</v>
      </c>
    </row>
    <row r="1078" spans="1:9" x14ac:dyDescent="0.25">
      <c r="A1078" t="s">
        <v>158</v>
      </c>
      <c r="C1078">
        <v>13550</v>
      </c>
      <c r="D1078" s="81">
        <v>43755</v>
      </c>
      <c r="E1078" s="49" t="s">
        <v>943</v>
      </c>
      <c r="F1078" t="s">
        <v>944</v>
      </c>
      <c r="H1078" s="3">
        <v>208912.82</v>
      </c>
      <c r="I1078" s="3">
        <f t="shared" si="20"/>
        <v>-455426.86000000034</v>
      </c>
    </row>
    <row r="1079" spans="1:9" x14ac:dyDescent="0.25">
      <c r="A1079" t="s">
        <v>158</v>
      </c>
      <c r="C1079">
        <v>13551</v>
      </c>
      <c r="D1079" s="81">
        <v>43756</v>
      </c>
      <c r="E1079" s="49" t="s">
        <v>310</v>
      </c>
      <c r="F1079" t="s">
        <v>694</v>
      </c>
      <c r="H1079" s="3">
        <v>2000</v>
      </c>
      <c r="I1079" s="3">
        <f t="shared" si="20"/>
        <v>-457426.86000000034</v>
      </c>
    </row>
    <row r="1080" spans="1:9" x14ac:dyDescent="0.25">
      <c r="A1080" t="s">
        <v>158</v>
      </c>
      <c r="C1080">
        <v>13552</v>
      </c>
      <c r="D1080" s="81">
        <v>43760</v>
      </c>
      <c r="E1080" s="49" t="s">
        <v>330</v>
      </c>
      <c r="F1080" t="s">
        <v>945</v>
      </c>
      <c r="H1080" s="3">
        <v>5000</v>
      </c>
      <c r="I1080" s="3">
        <f t="shared" si="20"/>
        <v>-462426.86000000034</v>
      </c>
    </row>
    <row r="1081" spans="1:9" x14ac:dyDescent="0.25">
      <c r="C1081">
        <v>13553</v>
      </c>
      <c r="D1081" s="81">
        <v>43761</v>
      </c>
      <c r="E1081" s="49" t="s">
        <v>43</v>
      </c>
      <c r="F1081" t="s">
        <v>43</v>
      </c>
      <c r="I1081" s="3">
        <f t="shared" si="20"/>
        <v>-462426.86000000034</v>
      </c>
    </row>
    <row r="1082" spans="1:9" x14ac:dyDescent="0.25">
      <c r="C1082">
        <v>13554</v>
      </c>
      <c r="D1082" s="81">
        <v>43761</v>
      </c>
      <c r="E1082" s="49" t="s">
        <v>283</v>
      </c>
      <c r="F1082" t="s">
        <v>288</v>
      </c>
      <c r="H1082" s="3">
        <v>20000</v>
      </c>
      <c r="I1082" s="3">
        <f t="shared" si="20"/>
        <v>-482426.86000000034</v>
      </c>
    </row>
    <row r="1083" spans="1:9" x14ac:dyDescent="0.25">
      <c r="C1083">
        <v>13555</v>
      </c>
      <c r="D1083" s="81">
        <v>43761</v>
      </c>
      <c r="E1083" s="49" t="s">
        <v>142</v>
      </c>
      <c r="F1083" t="s">
        <v>57</v>
      </c>
      <c r="H1083" s="3">
        <v>20000</v>
      </c>
      <c r="I1083" s="3">
        <f t="shared" si="20"/>
        <v>-502426.86000000034</v>
      </c>
    </row>
    <row r="1084" spans="1:9" x14ac:dyDescent="0.25">
      <c r="C1084">
        <v>13556</v>
      </c>
      <c r="D1084" s="81">
        <v>43761</v>
      </c>
      <c r="E1084" s="49" t="s">
        <v>142</v>
      </c>
      <c r="F1084" t="s">
        <v>717</v>
      </c>
      <c r="H1084" s="3">
        <v>10000</v>
      </c>
      <c r="I1084" s="3">
        <f t="shared" si="20"/>
        <v>-512426.86000000034</v>
      </c>
    </row>
    <row r="1085" spans="1:9" x14ac:dyDescent="0.25">
      <c r="A1085" t="s">
        <v>158</v>
      </c>
      <c r="C1085">
        <v>13557</v>
      </c>
      <c r="D1085" s="81">
        <v>43761</v>
      </c>
      <c r="E1085" s="49" t="s">
        <v>142</v>
      </c>
      <c r="F1085" t="s">
        <v>399</v>
      </c>
      <c r="H1085" s="3">
        <v>10000</v>
      </c>
      <c r="I1085" s="3">
        <f t="shared" si="20"/>
        <v>-522426.86000000034</v>
      </c>
    </row>
    <row r="1086" spans="1:9" x14ac:dyDescent="0.25">
      <c r="A1086" t="s">
        <v>158</v>
      </c>
      <c r="C1086">
        <v>13558</v>
      </c>
      <c r="D1086" s="81">
        <v>43761</v>
      </c>
      <c r="E1086" s="49" t="s">
        <v>142</v>
      </c>
      <c r="F1086" t="s">
        <v>946</v>
      </c>
      <c r="H1086" s="3">
        <v>4000</v>
      </c>
      <c r="I1086" s="3">
        <f t="shared" si="20"/>
        <v>-526426.86000000034</v>
      </c>
    </row>
    <row r="1087" spans="1:9" x14ac:dyDescent="0.25">
      <c r="C1087">
        <v>13559</v>
      </c>
      <c r="D1087" s="81">
        <v>43761</v>
      </c>
      <c r="E1087" s="49" t="s">
        <v>142</v>
      </c>
      <c r="F1087" t="s">
        <v>398</v>
      </c>
      <c r="H1087" s="3">
        <v>15000</v>
      </c>
      <c r="I1087" s="3">
        <f t="shared" si="20"/>
        <v>-541426.86000000034</v>
      </c>
    </row>
    <row r="1088" spans="1:9" x14ac:dyDescent="0.25">
      <c r="A1088" t="s">
        <v>158</v>
      </c>
      <c r="C1088">
        <v>13560</v>
      </c>
      <c r="D1088" s="81">
        <v>43761</v>
      </c>
      <c r="E1088" s="49" t="s">
        <v>283</v>
      </c>
      <c r="F1088" t="s">
        <v>719</v>
      </c>
      <c r="H1088" s="3">
        <v>15000</v>
      </c>
      <c r="I1088" s="3">
        <f t="shared" si="20"/>
        <v>-556426.86000000034</v>
      </c>
    </row>
    <row r="1089" spans="1:9" x14ac:dyDescent="0.25">
      <c r="C1089">
        <v>13561</v>
      </c>
      <c r="D1089" s="81">
        <v>43761</v>
      </c>
      <c r="E1089" s="49" t="s">
        <v>142</v>
      </c>
      <c r="F1089" t="s">
        <v>194</v>
      </c>
      <c r="H1089" s="3">
        <v>10000</v>
      </c>
      <c r="I1089" s="3">
        <f t="shared" si="20"/>
        <v>-566426.86000000034</v>
      </c>
    </row>
    <row r="1090" spans="1:9" x14ac:dyDescent="0.25">
      <c r="C1090">
        <v>13562</v>
      </c>
      <c r="D1090" s="81">
        <v>43761</v>
      </c>
      <c r="E1090" s="49" t="s">
        <v>142</v>
      </c>
      <c r="F1090" t="s">
        <v>294</v>
      </c>
      <c r="H1090" s="3">
        <v>15000</v>
      </c>
      <c r="I1090" s="3">
        <f t="shared" si="20"/>
        <v>-581426.86000000034</v>
      </c>
    </row>
    <row r="1091" spans="1:9" x14ac:dyDescent="0.25">
      <c r="C1091">
        <v>13563</v>
      </c>
      <c r="D1091" s="81">
        <v>43761</v>
      </c>
      <c r="E1091" s="49" t="s">
        <v>142</v>
      </c>
      <c r="F1091" t="s">
        <v>303</v>
      </c>
      <c r="H1091" s="3">
        <v>7000</v>
      </c>
      <c r="I1091" s="3">
        <f t="shared" si="20"/>
        <v>-588426.86000000034</v>
      </c>
    </row>
    <row r="1092" spans="1:9" x14ac:dyDescent="0.25">
      <c r="C1092">
        <v>13564</v>
      </c>
      <c r="D1092" s="81">
        <v>43761</v>
      </c>
      <c r="E1092" s="49" t="s">
        <v>947</v>
      </c>
      <c r="F1092" t="s">
        <v>302</v>
      </c>
      <c r="H1092" s="3">
        <v>9000</v>
      </c>
      <c r="I1092" s="3">
        <f t="shared" si="20"/>
        <v>-597426.86000000034</v>
      </c>
    </row>
    <row r="1093" spans="1:9" x14ac:dyDescent="0.25">
      <c r="A1093" t="s">
        <v>158</v>
      </c>
      <c r="C1093">
        <v>13565</v>
      </c>
      <c r="D1093" s="81">
        <v>43761</v>
      </c>
      <c r="E1093" s="49" t="s">
        <v>142</v>
      </c>
      <c r="F1093" s="49" t="s">
        <v>312</v>
      </c>
      <c r="H1093" s="3">
        <v>7000</v>
      </c>
      <c r="I1093" s="3">
        <f t="shared" si="20"/>
        <v>-604426.86000000034</v>
      </c>
    </row>
    <row r="1094" spans="1:9" x14ac:dyDescent="0.25">
      <c r="A1094" t="s">
        <v>158</v>
      </c>
      <c r="C1094">
        <v>13566</v>
      </c>
      <c r="D1094" s="81">
        <v>43761</v>
      </c>
      <c r="E1094" s="49" t="s">
        <v>142</v>
      </c>
      <c r="F1094" t="s">
        <v>320</v>
      </c>
      <c r="H1094" s="3">
        <v>8000</v>
      </c>
      <c r="I1094" s="3">
        <f t="shared" si="20"/>
        <v>-612426.86000000034</v>
      </c>
    </row>
    <row r="1095" spans="1:9" x14ac:dyDescent="0.25">
      <c r="A1095" t="s">
        <v>158</v>
      </c>
      <c r="C1095">
        <v>13567</v>
      </c>
      <c r="D1095" s="81">
        <v>43761</v>
      </c>
      <c r="E1095" s="49" t="s">
        <v>142</v>
      </c>
      <c r="F1095" t="s">
        <v>49</v>
      </c>
      <c r="H1095" s="3">
        <v>6000</v>
      </c>
      <c r="I1095" s="3">
        <f t="shared" si="20"/>
        <v>-618426.86000000034</v>
      </c>
    </row>
    <row r="1096" spans="1:9" x14ac:dyDescent="0.25">
      <c r="A1096" t="s">
        <v>158</v>
      </c>
      <c r="C1096">
        <v>13568</v>
      </c>
      <c r="D1096" s="81">
        <v>43761</v>
      </c>
      <c r="E1096" s="49" t="s">
        <v>142</v>
      </c>
      <c r="F1096" t="s">
        <v>50</v>
      </c>
      <c r="H1096" s="3">
        <v>8000</v>
      </c>
      <c r="I1096" s="3">
        <f t="shared" si="20"/>
        <v>-626426.86000000034</v>
      </c>
    </row>
    <row r="1097" spans="1:9" x14ac:dyDescent="0.25">
      <c r="A1097" t="s">
        <v>158</v>
      </c>
      <c r="C1097">
        <v>13569</v>
      </c>
      <c r="D1097" s="81">
        <v>43761</v>
      </c>
      <c r="E1097" s="49" t="s">
        <v>142</v>
      </c>
      <c r="F1097" t="s">
        <v>48</v>
      </c>
      <c r="H1097" s="3">
        <v>8000</v>
      </c>
      <c r="I1097" s="3">
        <f t="shared" si="20"/>
        <v>-634426.86000000034</v>
      </c>
    </row>
    <row r="1098" spans="1:9" x14ac:dyDescent="0.25">
      <c r="C1098">
        <v>13570</v>
      </c>
      <c r="D1098" s="81">
        <v>43761</v>
      </c>
      <c r="E1098" s="49" t="s">
        <v>142</v>
      </c>
      <c r="F1098" t="s">
        <v>304</v>
      </c>
      <c r="H1098" s="3">
        <v>7000</v>
      </c>
      <c r="I1098" s="3">
        <f t="shared" si="20"/>
        <v>-641426.86000000034</v>
      </c>
    </row>
    <row r="1099" spans="1:9" x14ac:dyDescent="0.25">
      <c r="C1099">
        <v>13571</v>
      </c>
      <c r="D1099" s="81">
        <v>43761</v>
      </c>
      <c r="E1099" s="49" t="s">
        <v>142</v>
      </c>
      <c r="F1099" t="s">
        <v>195</v>
      </c>
      <c r="H1099" s="3">
        <v>7000</v>
      </c>
      <c r="I1099" s="3">
        <f t="shared" si="20"/>
        <v>-648426.86000000034</v>
      </c>
    </row>
    <row r="1100" spans="1:9" x14ac:dyDescent="0.25">
      <c r="A1100" t="s">
        <v>158</v>
      </c>
      <c r="C1100">
        <v>13572</v>
      </c>
      <c r="D1100" s="81">
        <v>43761</v>
      </c>
      <c r="E1100" s="49" t="s">
        <v>142</v>
      </c>
      <c r="F1100" t="s">
        <v>383</v>
      </c>
      <c r="H1100" s="3">
        <v>3000</v>
      </c>
      <c r="I1100" s="3">
        <f t="shared" si="20"/>
        <v>-651426.86000000034</v>
      </c>
    </row>
    <row r="1101" spans="1:9" x14ac:dyDescent="0.25">
      <c r="A1101" t="s">
        <v>158</v>
      </c>
      <c r="C1101">
        <v>13573</v>
      </c>
      <c r="D1101" s="81">
        <v>43761</v>
      </c>
      <c r="E1101" s="49" t="s">
        <v>142</v>
      </c>
      <c r="F1101" t="s">
        <v>461</v>
      </c>
      <c r="H1101" s="3">
        <v>5000</v>
      </c>
      <c r="I1101" s="3">
        <f t="shared" si="20"/>
        <v>-656426.86000000034</v>
      </c>
    </row>
    <row r="1102" spans="1:9" x14ac:dyDescent="0.25">
      <c r="C1102">
        <v>13574</v>
      </c>
      <c r="D1102" s="81">
        <v>43761</v>
      </c>
      <c r="E1102" s="49" t="s">
        <v>142</v>
      </c>
      <c r="F1102" t="s">
        <v>435</v>
      </c>
      <c r="H1102" s="3">
        <v>9000</v>
      </c>
      <c r="I1102" s="3">
        <f t="shared" si="20"/>
        <v>-665426.86000000034</v>
      </c>
    </row>
    <row r="1103" spans="1:9" x14ac:dyDescent="0.25">
      <c r="A1103" t="s">
        <v>158</v>
      </c>
      <c r="C1103">
        <v>13575</v>
      </c>
      <c r="D1103" s="81">
        <v>43761</v>
      </c>
      <c r="E1103" s="49" t="s">
        <v>142</v>
      </c>
      <c r="F1103" t="s">
        <v>415</v>
      </c>
      <c r="H1103" s="3">
        <v>10000</v>
      </c>
      <c r="I1103" s="3">
        <f t="shared" si="20"/>
        <v>-675426.86000000034</v>
      </c>
    </row>
    <row r="1104" spans="1:9" x14ac:dyDescent="0.25">
      <c r="A1104" t="s">
        <v>158</v>
      </c>
      <c r="C1104">
        <v>13576</v>
      </c>
      <c r="D1104" s="81">
        <v>43761</v>
      </c>
      <c r="E1104" s="49" t="s">
        <v>142</v>
      </c>
      <c r="F1104" t="s">
        <v>722</v>
      </c>
      <c r="H1104" s="3">
        <v>9000</v>
      </c>
      <c r="I1104" s="3">
        <f t="shared" si="20"/>
        <v>-684426.86000000034</v>
      </c>
    </row>
    <row r="1105" spans="1:9" x14ac:dyDescent="0.25">
      <c r="C1105">
        <v>13577</v>
      </c>
      <c r="D1105" s="81">
        <v>43761</v>
      </c>
      <c r="E1105" s="49" t="s">
        <v>947</v>
      </c>
      <c r="F1105" t="s">
        <v>721</v>
      </c>
      <c r="H1105" s="3">
        <v>3000</v>
      </c>
      <c r="I1105" s="3">
        <f t="shared" si="20"/>
        <v>-687426.86000000034</v>
      </c>
    </row>
    <row r="1106" spans="1:9" x14ac:dyDescent="0.25">
      <c r="C1106">
        <v>13578</v>
      </c>
      <c r="D1106" s="81">
        <v>43761</v>
      </c>
      <c r="E1106" s="49" t="s">
        <v>820</v>
      </c>
      <c r="F1106" t="s">
        <v>177</v>
      </c>
      <c r="H1106" s="3">
        <v>805</v>
      </c>
      <c r="I1106" s="3">
        <f t="shared" si="20"/>
        <v>-688231.86000000034</v>
      </c>
    </row>
    <row r="1107" spans="1:9" x14ac:dyDescent="0.25">
      <c r="C1107">
        <v>13579</v>
      </c>
      <c r="D1107" s="81">
        <v>43761</v>
      </c>
      <c r="E1107" s="49" t="s">
        <v>948</v>
      </c>
      <c r="F1107" t="s">
        <v>701</v>
      </c>
      <c r="H1107" s="3">
        <v>1500</v>
      </c>
      <c r="I1107" s="3">
        <f t="shared" ref="I1107:I1181" si="21">+I1106+G1107-H1107</f>
        <v>-689731.86000000034</v>
      </c>
    </row>
    <row r="1108" spans="1:9" x14ac:dyDescent="0.25">
      <c r="A1108" t="s">
        <v>158</v>
      </c>
      <c r="C1108">
        <v>13580</v>
      </c>
      <c r="D1108" s="81">
        <v>43761</v>
      </c>
      <c r="E1108" s="49" t="s">
        <v>949</v>
      </c>
      <c r="F1108" t="s">
        <v>179</v>
      </c>
      <c r="H1108" s="3">
        <v>5000</v>
      </c>
      <c r="I1108" s="3">
        <f t="shared" si="21"/>
        <v>-694731.86000000034</v>
      </c>
    </row>
    <row r="1109" spans="1:9" x14ac:dyDescent="0.25">
      <c r="C1109">
        <v>13581</v>
      </c>
      <c r="D1109" s="81">
        <v>43762</v>
      </c>
      <c r="E1109" s="49" t="s">
        <v>950</v>
      </c>
      <c r="F1109" t="s">
        <v>437</v>
      </c>
      <c r="H1109" s="3">
        <v>10000</v>
      </c>
      <c r="I1109" s="3">
        <f t="shared" si="21"/>
        <v>-704731.86000000034</v>
      </c>
    </row>
    <row r="1110" spans="1:9" x14ac:dyDescent="0.25">
      <c r="D1110" s="81">
        <v>43762</v>
      </c>
      <c r="E1110" s="49" t="s">
        <v>41</v>
      </c>
      <c r="F1110" t="s">
        <v>41</v>
      </c>
      <c r="G1110" s="108">
        <v>92087.5</v>
      </c>
      <c r="I1110" s="3">
        <f t="shared" si="21"/>
        <v>-612644.36000000034</v>
      </c>
    </row>
    <row r="1111" spans="1:9" x14ac:dyDescent="0.25">
      <c r="C1111">
        <v>13582</v>
      </c>
      <c r="D1111" s="81">
        <v>43763</v>
      </c>
      <c r="E1111" s="49" t="s">
        <v>951</v>
      </c>
      <c r="F1111" t="s">
        <v>415</v>
      </c>
      <c r="H1111" s="3">
        <v>15000</v>
      </c>
      <c r="I1111" s="3">
        <f t="shared" si="21"/>
        <v>-627644.36000000034</v>
      </c>
    </row>
    <row r="1112" spans="1:9" x14ac:dyDescent="0.25">
      <c r="A1112" t="s">
        <v>158</v>
      </c>
      <c r="C1112" s="84">
        <v>13583</v>
      </c>
      <c r="D1112" s="87">
        <v>43766</v>
      </c>
      <c r="E1112" s="85" t="s">
        <v>952</v>
      </c>
      <c r="F1112" s="84" t="s">
        <v>441</v>
      </c>
      <c r="G1112" s="112"/>
      <c r="H1112" s="86">
        <v>6000</v>
      </c>
      <c r="I1112" s="3">
        <f t="shared" si="21"/>
        <v>-633644.36000000034</v>
      </c>
    </row>
    <row r="1113" spans="1:9" x14ac:dyDescent="0.25">
      <c r="C1113">
        <v>13584</v>
      </c>
      <c r="D1113" s="81">
        <v>43767</v>
      </c>
      <c r="E1113" s="49" t="s">
        <v>481</v>
      </c>
      <c r="F1113" t="s">
        <v>464</v>
      </c>
      <c r="H1113" s="3">
        <v>28066</v>
      </c>
      <c r="I1113" s="3">
        <f t="shared" si="21"/>
        <v>-661710.36000000034</v>
      </c>
    </row>
    <row r="1114" spans="1:9" x14ac:dyDescent="0.25">
      <c r="C1114">
        <v>13585</v>
      </c>
      <c r="D1114" s="81">
        <v>43767</v>
      </c>
      <c r="E1114" s="49" t="s">
        <v>953</v>
      </c>
      <c r="F1114" t="s">
        <v>464</v>
      </c>
      <c r="H1114" s="3">
        <v>29367.09</v>
      </c>
      <c r="I1114" s="3">
        <f t="shared" si="21"/>
        <v>-691077.4500000003</v>
      </c>
    </row>
    <row r="1115" spans="1:9" x14ac:dyDescent="0.25">
      <c r="A1115" t="s">
        <v>158</v>
      </c>
      <c r="C1115">
        <v>13586</v>
      </c>
      <c r="D1115" s="81">
        <v>43767</v>
      </c>
      <c r="E1115" s="49" t="s">
        <v>142</v>
      </c>
      <c r="F1115" t="s">
        <v>357</v>
      </c>
      <c r="H1115" s="3">
        <v>5000</v>
      </c>
      <c r="I1115" s="3">
        <f t="shared" si="21"/>
        <v>-696077.4500000003</v>
      </c>
    </row>
    <row r="1116" spans="1:9" x14ac:dyDescent="0.25">
      <c r="C1116">
        <v>13587</v>
      </c>
      <c r="D1116" s="81">
        <v>43767</v>
      </c>
      <c r="E1116" s="49" t="s">
        <v>43</v>
      </c>
      <c r="F1116" t="s">
        <v>43</v>
      </c>
      <c r="I1116" s="3">
        <f t="shared" si="21"/>
        <v>-696077.4500000003</v>
      </c>
    </row>
    <row r="1117" spans="1:9" x14ac:dyDescent="0.25">
      <c r="C1117">
        <v>13588</v>
      </c>
      <c r="D1117" s="81">
        <v>43767</v>
      </c>
      <c r="E1117" s="49" t="s">
        <v>43</v>
      </c>
      <c r="F1117" t="s">
        <v>43</v>
      </c>
      <c r="I1117" s="3">
        <f t="shared" si="21"/>
        <v>-696077.4500000003</v>
      </c>
    </row>
    <row r="1118" spans="1:9" x14ac:dyDescent="0.25">
      <c r="A1118" t="s">
        <v>158</v>
      </c>
      <c r="C1118">
        <v>13589</v>
      </c>
      <c r="D1118" s="81">
        <v>43767</v>
      </c>
      <c r="E1118" s="49" t="s">
        <v>954</v>
      </c>
      <c r="F1118" t="s">
        <v>955</v>
      </c>
      <c r="H1118" s="3">
        <v>2000</v>
      </c>
      <c r="I1118" s="3">
        <f t="shared" si="21"/>
        <v>-698077.4500000003</v>
      </c>
    </row>
    <row r="1119" spans="1:9" x14ac:dyDescent="0.25">
      <c r="C1119">
        <v>13590</v>
      </c>
      <c r="D1119" s="81">
        <v>43766</v>
      </c>
      <c r="E1119" s="49" t="s">
        <v>956</v>
      </c>
      <c r="F1119" t="s">
        <v>466</v>
      </c>
      <c r="H1119" s="3">
        <v>14650.06</v>
      </c>
      <c r="I1119" s="3">
        <f t="shared" si="21"/>
        <v>-712727.51000000036</v>
      </c>
    </row>
    <row r="1120" spans="1:9" x14ac:dyDescent="0.25">
      <c r="D1120" s="81">
        <v>43767</v>
      </c>
      <c r="E1120" s="49" t="s">
        <v>41</v>
      </c>
      <c r="F1120" t="s">
        <v>41</v>
      </c>
      <c r="G1120" s="108">
        <v>1000000</v>
      </c>
      <c r="I1120" s="3">
        <f t="shared" si="21"/>
        <v>287272.48999999964</v>
      </c>
    </row>
    <row r="1121" spans="1:9" x14ac:dyDescent="0.25">
      <c r="C1121" s="84">
        <v>13591</v>
      </c>
      <c r="D1121" s="87">
        <v>43769</v>
      </c>
      <c r="E1121" s="85" t="s">
        <v>957</v>
      </c>
      <c r="F1121" s="84" t="s">
        <v>602</v>
      </c>
      <c r="G1121" s="112"/>
      <c r="H1121" s="86">
        <v>15000</v>
      </c>
      <c r="I1121" s="3">
        <f t="shared" si="21"/>
        <v>272272.48999999964</v>
      </c>
    </row>
    <row r="1122" spans="1:9" x14ac:dyDescent="0.25">
      <c r="C1122" s="84"/>
      <c r="D1122" s="87"/>
      <c r="E1122" s="85"/>
      <c r="F1122" s="84"/>
      <c r="G1122" s="112"/>
      <c r="H1122" s="86"/>
      <c r="I1122" s="3">
        <f t="shared" si="21"/>
        <v>272272.48999999964</v>
      </c>
    </row>
    <row r="1123" spans="1:9" x14ac:dyDescent="0.25">
      <c r="C1123" s="84"/>
      <c r="D1123" s="87"/>
      <c r="E1123" s="85"/>
      <c r="F1123" t="s">
        <v>1175</v>
      </c>
      <c r="H1123" s="3">
        <v>4348.4399999999996</v>
      </c>
      <c r="I1123" s="3">
        <f t="shared" si="21"/>
        <v>267924.04999999964</v>
      </c>
    </row>
    <row r="1124" spans="1:9" x14ac:dyDescent="0.25">
      <c r="C1124" s="84"/>
      <c r="D1124" s="87"/>
      <c r="E1124" s="85"/>
      <c r="I1124" s="3">
        <f t="shared" si="21"/>
        <v>267924.04999999964</v>
      </c>
    </row>
    <row r="1125" spans="1:9" x14ac:dyDescent="0.25">
      <c r="C1125" s="84"/>
      <c r="D1125" s="87"/>
      <c r="E1125" s="85"/>
      <c r="F1125" t="s">
        <v>214</v>
      </c>
      <c r="G1125" s="108">
        <f>SUM(G1005:G1124)</f>
        <v>2092087.5</v>
      </c>
      <c r="H1125" s="3">
        <f>SUM(H1005:H1124)</f>
        <v>2769728.3799999994</v>
      </c>
    </row>
    <row r="1126" spans="1:9" x14ac:dyDescent="0.25">
      <c r="C1126" s="84"/>
      <c r="D1126" s="87"/>
      <c r="E1126" s="85"/>
      <c r="F1126" s="84"/>
      <c r="G1126" s="112"/>
      <c r="H1126" s="86"/>
    </row>
    <row r="1127" spans="1:9" x14ac:dyDescent="0.25">
      <c r="C1127" s="84"/>
      <c r="D1127" s="87"/>
      <c r="E1127" s="85"/>
      <c r="F1127" s="84"/>
      <c r="G1127" s="112"/>
      <c r="H1127" s="86"/>
    </row>
    <row r="1128" spans="1:9" x14ac:dyDescent="0.25">
      <c r="C1128" s="84"/>
      <c r="D1128" s="87"/>
      <c r="E1128" s="85"/>
      <c r="F1128" s="84"/>
      <c r="G1128" s="112"/>
      <c r="H1128" s="86"/>
    </row>
    <row r="1129" spans="1:9" x14ac:dyDescent="0.25">
      <c r="A1129" t="s">
        <v>158</v>
      </c>
      <c r="C1129">
        <v>13592</v>
      </c>
      <c r="D1129" s="81">
        <v>43770</v>
      </c>
      <c r="E1129" s="49" t="s">
        <v>142</v>
      </c>
      <c r="F1129" t="s">
        <v>430</v>
      </c>
      <c r="H1129" s="3">
        <v>1000</v>
      </c>
      <c r="I1129" s="3">
        <f>+I1124+G1129-H1129</f>
        <v>266924.04999999964</v>
      </c>
    </row>
    <row r="1130" spans="1:9" x14ac:dyDescent="0.25">
      <c r="A1130" t="s">
        <v>158</v>
      </c>
      <c r="C1130">
        <v>13593</v>
      </c>
      <c r="D1130" s="81">
        <v>43770</v>
      </c>
      <c r="E1130" s="49" t="s">
        <v>958</v>
      </c>
      <c r="F1130" t="s">
        <v>959</v>
      </c>
      <c r="H1130" s="3">
        <v>4500</v>
      </c>
      <c r="I1130" s="3">
        <f t="shared" si="21"/>
        <v>262424.04999999964</v>
      </c>
    </row>
    <row r="1131" spans="1:9" x14ac:dyDescent="0.25">
      <c r="A1131" t="s">
        <v>158</v>
      </c>
      <c r="C1131" s="84">
        <v>13594</v>
      </c>
      <c r="D1131" s="87">
        <v>43770</v>
      </c>
      <c r="E1131" s="85" t="s">
        <v>508</v>
      </c>
      <c r="F1131" s="84" t="s">
        <v>960</v>
      </c>
      <c r="H1131" s="86">
        <v>20000</v>
      </c>
      <c r="I1131" s="3">
        <f t="shared" si="21"/>
        <v>242424.04999999964</v>
      </c>
    </row>
    <row r="1132" spans="1:9" x14ac:dyDescent="0.25">
      <c r="A1132" t="s">
        <v>158</v>
      </c>
      <c r="C1132" s="84">
        <v>13595</v>
      </c>
      <c r="D1132" s="87">
        <v>43774</v>
      </c>
      <c r="E1132" s="85" t="s">
        <v>961</v>
      </c>
      <c r="F1132" s="84" t="s">
        <v>345</v>
      </c>
      <c r="G1132" s="112"/>
      <c r="H1132" s="86">
        <v>2500</v>
      </c>
      <c r="I1132" s="3">
        <f t="shared" si="21"/>
        <v>239924.04999999964</v>
      </c>
    </row>
    <row r="1133" spans="1:9" x14ac:dyDescent="0.25">
      <c r="A1133" t="s">
        <v>158</v>
      </c>
      <c r="C1133" s="84">
        <v>13596</v>
      </c>
      <c r="D1133" s="87">
        <v>43794</v>
      </c>
      <c r="E1133" s="85" t="s">
        <v>962</v>
      </c>
      <c r="F1133" s="84" t="s">
        <v>963</v>
      </c>
      <c r="G1133" s="112"/>
      <c r="H1133" s="86">
        <v>8000</v>
      </c>
      <c r="I1133" s="3">
        <f t="shared" si="21"/>
        <v>231924.04999999964</v>
      </c>
    </row>
    <row r="1134" spans="1:9" x14ac:dyDescent="0.25">
      <c r="A1134" t="s">
        <v>158</v>
      </c>
      <c r="C1134">
        <v>13597</v>
      </c>
      <c r="D1134" s="81">
        <v>43774</v>
      </c>
      <c r="E1134" s="49" t="s">
        <v>964</v>
      </c>
      <c r="F1134" t="s">
        <v>965</v>
      </c>
      <c r="H1134" s="3">
        <v>4030</v>
      </c>
      <c r="I1134" s="3">
        <f t="shared" si="21"/>
        <v>227894.04999999964</v>
      </c>
    </row>
    <row r="1135" spans="1:9" x14ac:dyDescent="0.25">
      <c r="A1135" t="s">
        <v>158</v>
      </c>
      <c r="C1135">
        <v>13598</v>
      </c>
      <c r="D1135" s="81">
        <v>43774</v>
      </c>
      <c r="E1135" s="49" t="s">
        <v>200</v>
      </c>
      <c r="F1135" t="s">
        <v>966</v>
      </c>
      <c r="H1135" s="3">
        <v>4000</v>
      </c>
      <c r="I1135" s="3">
        <f t="shared" si="21"/>
        <v>223894.04999999964</v>
      </c>
    </row>
    <row r="1136" spans="1:9" x14ac:dyDescent="0.25">
      <c r="A1136" t="s">
        <v>158</v>
      </c>
      <c r="C1136" s="84">
        <v>13599</v>
      </c>
      <c r="D1136" s="87">
        <v>43774</v>
      </c>
      <c r="E1136" s="85" t="s">
        <v>330</v>
      </c>
      <c r="F1136" s="84" t="s">
        <v>407</v>
      </c>
      <c r="G1136" s="112"/>
      <c r="H1136" s="86">
        <v>3000</v>
      </c>
      <c r="I1136" s="3">
        <f t="shared" si="21"/>
        <v>220894.04999999964</v>
      </c>
    </row>
    <row r="1137" spans="1:9" x14ac:dyDescent="0.25">
      <c r="C1137">
        <v>13600</v>
      </c>
      <c r="D1137" s="81">
        <v>43775</v>
      </c>
      <c r="E1137" s="49" t="s">
        <v>43</v>
      </c>
      <c r="F1137" s="84" t="s">
        <v>43</v>
      </c>
      <c r="I1137" s="3">
        <f t="shared" si="21"/>
        <v>220894.04999999964</v>
      </c>
    </row>
    <row r="1138" spans="1:9" x14ac:dyDescent="0.25">
      <c r="C1138">
        <v>13601</v>
      </c>
      <c r="D1138" s="81">
        <v>43775</v>
      </c>
      <c r="E1138" s="49" t="s">
        <v>679</v>
      </c>
      <c r="F1138" t="s">
        <v>234</v>
      </c>
      <c r="H1138" s="3">
        <v>70617</v>
      </c>
      <c r="I1138" s="3">
        <f t="shared" si="21"/>
        <v>150277.04999999964</v>
      </c>
    </row>
    <row r="1139" spans="1:9" x14ac:dyDescent="0.25">
      <c r="C1139">
        <v>13602</v>
      </c>
      <c r="D1139" s="81">
        <v>43775</v>
      </c>
      <c r="E1139" s="49" t="s">
        <v>43</v>
      </c>
      <c r="F1139" t="s">
        <v>43</v>
      </c>
      <c r="I1139" s="3">
        <f t="shared" si="21"/>
        <v>150277.04999999964</v>
      </c>
    </row>
    <row r="1140" spans="1:9" x14ac:dyDescent="0.25">
      <c r="C1140">
        <v>13603</v>
      </c>
      <c r="D1140" s="81">
        <v>43775</v>
      </c>
      <c r="E1140" s="49" t="s">
        <v>43</v>
      </c>
      <c r="F1140" t="s">
        <v>43</v>
      </c>
      <c r="I1140" s="3">
        <f t="shared" si="21"/>
        <v>150277.04999999964</v>
      </c>
    </row>
    <row r="1141" spans="1:9" x14ac:dyDescent="0.25">
      <c r="C1141">
        <v>13604</v>
      </c>
      <c r="D1141" s="81">
        <v>43775</v>
      </c>
      <c r="E1141" s="49" t="s">
        <v>43</v>
      </c>
      <c r="F1141" t="s">
        <v>43</v>
      </c>
      <c r="I1141" s="3">
        <f t="shared" si="21"/>
        <v>150277.04999999964</v>
      </c>
    </row>
    <row r="1142" spans="1:9" x14ac:dyDescent="0.25">
      <c r="A1142" t="s">
        <v>158</v>
      </c>
      <c r="C1142">
        <v>13605</v>
      </c>
      <c r="D1142" s="81">
        <v>43775</v>
      </c>
      <c r="E1142" s="49" t="s">
        <v>375</v>
      </c>
      <c r="F1142" t="s">
        <v>153</v>
      </c>
      <c r="H1142" s="3">
        <v>83220</v>
      </c>
      <c r="I1142" s="3">
        <f t="shared" si="21"/>
        <v>67057.049999999639</v>
      </c>
    </row>
    <row r="1143" spans="1:9" x14ac:dyDescent="0.25">
      <c r="A1143" t="s">
        <v>158</v>
      </c>
      <c r="C1143">
        <v>13606</v>
      </c>
      <c r="D1143" s="81">
        <v>43775</v>
      </c>
      <c r="E1143" s="49" t="s">
        <v>880</v>
      </c>
      <c r="F1143" t="s">
        <v>173</v>
      </c>
      <c r="H1143" s="3">
        <v>79073</v>
      </c>
      <c r="I1143" s="3">
        <f t="shared" si="21"/>
        <v>-12015.950000000361</v>
      </c>
    </row>
    <row r="1144" spans="1:9" x14ac:dyDescent="0.25">
      <c r="C1144">
        <v>13607</v>
      </c>
      <c r="D1144" s="81">
        <v>43775</v>
      </c>
      <c r="E1144" s="49" t="s">
        <v>43</v>
      </c>
      <c r="F1144" t="s">
        <v>43</v>
      </c>
      <c r="I1144" s="3">
        <f t="shared" si="21"/>
        <v>-12015.950000000361</v>
      </c>
    </row>
    <row r="1145" spans="1:9" x14ac:dyDescent="0.25">
      <c r="C1145">
        <v>13608</v>
      </c>
      <c r="D1145" s="81">
        <v>43775</v>
      </c>
      <c r="E1145" s="49" t="s">
        <v>43</v>
      </c>
      <c r="F1145" t="s">
        <v>43</v>
      </c>
      <c r="I1145" s="3">
        <f t="shared" si="21"/>
        <v>-12015.950000000361</v>
      </c>
    </row>
    <row r="1146" spans="1:9" x14ac:dyDescent="0.25">
      <c r="C1146">
        <v>13609</v>
      </c>
      <c r="D1146" s="81">
        <v>43775</v>
      </c>
      <c r="E1146" s="49" t="s">
        <v>43</v>
      </c>
      <c r="F1146" t="s">
        <v>43</v>
      </c>
      <c r="I1146" s="3">
        <f t="shared" si="21"/>
        <v>-12015.950000000361</v>
      </c>
    </row>
    <row r="1147" spans="1:9" x14ac:dyDescent="0.25">
      <c r="C1147">
        <v>13610</v>
      </c>
      <c r="D1147" s="81">
        <v>43775</v>
      </c>
      <c r="E1147" s="49" t="s">
        <v>43</v>
      </c>
      <c r="F1147" t="s">
        <v>43</v>
      </c>
      <c r="I1147" s="3">
        <f t="shared" si="21"/>
        <v>-12015.950000000361</v>
      </c>
    </row>
    <row r="1148" spans="1:9" x14ac:dyDescent="0.25">
      <c r="C1148">
        <v>13611</v>
      </c>
      <c r="D1148" s="81">
        <v>43775</v>
      </c>
      <c r="E1148" s="49" t="s">
        <v>43</v>
      </c>
      <c r="F1148" t="s">
        <v>43</v>
      </c>
      <c r="I1148" s="3">
        <f t="shared" si="21"/>
        <v>-12015.950000000361</v>
      </c>
    </row>
    <row r="1149" spans="1:9" x14ac:dyDescent="0.25">
      <c r="C1149">
        <v>13612</v>
      </c>
      <c r="D1149" s="81">
        <v>43775</v>
      </c>
      <c r="E1149" s="49" t="s">
        <v>43</v>
      </c>
      <c r="F1149" t="s">
        <v>43</v>
      </c>
      <c r="I1149" s="3">
        <f t="shared" si="21"/>
        <v>-12015.950000000361</v>
      </c>
    </row>
    <row r="1150" spans="1:9" x14ac:dyDescent="0.25">
      <c r="C1150">
        <v>13613</v>
      </c>
      <c r="D1150" s="81">
        <v>43775</v>
      </c>
      <c r="E1150" s="49" t="s">
        <v>768</v>
      </c>
      <c r="F1150" t="s">
        <v>340</v>
      </c>
      <c r="H1150" s="3">
        <v>81775</v>
      </c>
      <c r="I1150" s="3">
        <f t="shared" si="21"/>
        <v>-93790.950000000361</v>
      </c>
    </row>
    <row r="1151" spans="1:9" x14ac:dyDescent="0.25">
      <c r="A1151" t="s">
        <v>158</v>
      </c>
      <c r="C1151">
        <v>13614</v>
      </c>
      <c r="D1151" s="81">
        <v>43775</v>
      </c>
      <c r="E1151" s="49" t="s">
        <v>967</v>
      </c>
      <c r="F1151" t="s">
        <v>49</v>
      </c>
      <c r="H1151" s="3">
        <v>36000</v>
      </c>
      <c r="I1151" s="3">
        <f t="shared" si="21"/>
        <v>-129790.95000000036</v>
      </c>
    </row>
    <row r="1152" spans="1:9" x14ac:dyDescent="0.25">
      <c r="A1152" t="s">
        <v>158</v>
      </c>
      <c r="C1152">
        <v>13615</v>
      </c>
      <c r="D1152" s="81">
        <v>43775</v>
      </c>
      <c r="E1152" s="49" t="s">
        <v>330</v>
      </c>
      <c r="F1152" t="s">
        <v>968</v>
      </c>
      <c r="H1152" s="3">
        <v>1500</v>
      </c>
      <c r="I1152" s="3">
        <f t="shared" si="21"/>
        <v>-131290.95000000036</v>
      </c>
    </row>
    <row r="1153" spans="1:9" x14ac:dyDescent="0.25">
      <c r="A1153" t="s">
        <v>158</v>
      </c>
      <c r="C1153">
        <v>13616</v>
      </c>
      <c r="D1153" s="81">
        <v>43775</v>
      </c>
      <c r="E1153" s="49" t="s">
        <v>969</v>
      </c>
      <c r="F1153" t="s">
        <v>327</v>
      </c>
      <c r="H1153" s="3">
        <v>55000</v>
      </c>
      <c r="I1153" s="3">
        <f t="shared" si="21"/>
        <v>-186290.95000000036</v>
      </c>
    </row>
    <row r="1154" spans="1:9" x14ac:dyDescent="0.25">
      <c r="A1154" t="s">
        <v>158</v>
      </c>
      <c r="C1154">
        <v>13617</v>
      </c>
      <c r="D1154" s="81">
        <v>43775</v>
      </c>
      <c r="E1154" s="49" t="s">
        <v>384</v>
      </c>
      <c r="F1154" t="s">
        <v>424</v>
      </c>
      <c r="H1154" s="3">
        <v>25000</v>
      </c>
      <c r="I1154" s="3">
        <f t="shared" si="21"/>
        <v>-211290.95000000036</v>
      </c>
    </row>
    <row r="1155" spans="1:9" x14ac:dyDescent="0.25">
      <c r="A1155" t="s">
        <v>158</v>
      </c>
      <c r="C1155">
        <v>13618</v>
      </c>
      <c r="D1155" s="81">
        <v>43775</v>
      </c>
      <c r="E1155" s="49" t="s">
        <v>970</v>
      </c>
      <c r="F1155" t="s">
        <v>49</v>
      </c>
      <c r="H1155" s="3">
        <v>3320.1</v>
      </c>
      <c r="I1155" s="3">
        <f t="shared" si="21"/>
        <v>-214611.05000000037</v>
      </c>
    </row>
    <row r="1156" spans="1:9" x14ac:dyDescent="0.25">
      <c r="A1156" t="s">
        <v>158</v>
      </c>
      <c r="C1156">
        <v>13619</v>
      </c>
      <c r="D1156" s="81">
        <v>43775</v>
      </c>
      <c r="E1156" s="49" t="s">
        <v>971</v>
      </c>
      <c r="H1156" s="3">
        <v>3000</v>
      </c>
      <c r="I1156" s="3">
        <f t="shared" si="21"/>
        <v>-217611.05000000037</v>
      </c>
    </row>
    <row r="1157" spans="1:9" x14ac:dyDescent="0.25">
      <c r="D1157" s="81">
        <v>43776</v>
      </c>
      <c r="E1157" s="49" t="s">
        <v>41</v>
      </c>
      <c r="F1157" t="s">
        <v>41</v>
      </c>
      <c r="G1157" s="108">
        <v>14650.06</v>
      </c>
      <c r="I1157" s="3">
        <f t="shared" si="21"/>
        <v>-202960.99000000037</v>
      </c>
    </row>
    <row r="1158" spans="1:9" x14ac:dyDescent="0.25">
      <c r="A1158" t="s">
        <v>158</v>
      </c>
      <c r="C1158">
        <v>13620</v>
      </c>
      <c r="D1158" s="81">
        <v>43777</v>
      </c>
      <c r="E1158" s="49" t="s">
        <v>200</v>
      </c>
      <c r="F1158" t="s">
        <v>972</v>
      </c>
      <c r="H1158" s="3">
        <v>3000</v>
      </c>
      <c r="I1158" s="3">
        <f t="shared" si="21"/>
        <v>-205960.99000000037</v>
      </c>
    </row>
    <row r="1159" spans="1:9" x14ac:dyDescent="0.25">
      <c r="C1159">
        <v>13621</v>
      </c>
      <c r="D1159" s="81">
        <v>43777</v>
      </c>
      <c r="E1159" s="49" t="s">
        <v>43</v>
      </c>
      <c r="F1159" t="s">
        <v>43</v>
      </c>
      <c r="I1159" s="3">
        <f t="shared" si="21"/>
        <v>-205960.99000000037</v>
      </c>
    </row>
    <row r="1160" spans="1:9" x14ac:dyDescent="0.25">
      <c r="A1160" t="s">
        <v>158</v>
      </c>
      <c r="C1160">
        <v>13622</v>
      </c>
      <c r="D1160" s="81">
        <v>43777</v>
      </c>
      <c r="E1160" s="49" t="s">
        <v>456</v>
      </c>
      <c r="F1160" t="s">
        <v>973</v>
      </c>
      <c r="H1160" s="3">
        <v>5000</v>
      </c>
      <c r="I1160" s="3">
        <f t="shared" si="21"/>
        <v>-210960.99000000037</v>
      </c>
    </row>
    <row r="1161" spans="1:9" x14ac:dyDescent="0.25">
      <c r="A1161" t="s">
        <v>158</v>
      </c>
      <c r="C1161">
        <v>13623</v>
      </c>
      <c r="D1161" s="81">
        <v>43777</v>
      </c>
      <c r="E1161" s="49" t="s">
        <v>974</v>
      </c>
      <c r="F1161" t="s">
        <v>975</v>
      </c>
      <c r="H1161" s="3">
        <v>20000</v>
      </c>
      <c r="I1161" s="3">
        <f t="shared" si="21"/>
        <v>-230960.99000000037</v>
      </c>
    </row>
    <row r="1162" spans="1:9" x14ac:dyDescent="0.25">
      <c r="A1162" t="s">
        <v>158</v>
      </c>
      <c r="C1162">
        <v>13624</v>
      </c>
      <c r="D1162" s="81">
        <v>43777</v>
      </c>
      <c r="E1162" s="49" t="s">
        <v>941</v>
      </c>
      <c r="F1162" t="s">
        <v>976</v>
      </c>
      <c r="H1162" s="3">
        <v>4000</v>
      </c>
      <c r="I1162" s="3">
        <f t="shared" si="21"/>
        <v>-234960.99000000037</v>
      </c>
    </row>
    <row r="1163" spans="1:9" x14ac:dyDescent="0.25">
      <c r="A1163" t="s">
        <v>158</v>
      </c>
      <c r="C1163">
        <v>13625</v>
      </c>
      <c r="D1163" s="81">
        <v>43781</v>
      </c>
      <c r="E1163" s="49" t="s">
        <v>308</v>
      </c>
      <c r="F1163" t="s">
        <v>414</v>
      </c>
      <c r="H1163" s="3">
        <v>30000</v>
      </c>
      <c r="I1163" s="3">
        <f t="shared" si="21"/>
        <v>-264960.99000000034</v>
      </c>
    </row>
    <row r="1164" spans="1:9" x14ac:dyDescent="0.25">
      <c r="A1164" t="s">
        <v>158</v>
      </c>
      <c r="C1164">
        <v>13626</v>
      </c>
      <c r="D1164" s="81">
        <v>43781</v>
      </c>
      <c r="E1164" s="49" t="s">
        <v>977</v>
      </c>
      <c r="F1164" t="s">
        <v>846</v>
      </c>
      <c r="H1164" s="3">
        <v>22000</v>
      </c>
      <c r="I1164" s="3">
        <f t="shared" si="21"/>
        <v>-286960.99000000034</v>
      </c>
    </row>
    <row r="1165" spans="1:9" x14ac:dyDescent="0.25">
      <c r="A1165" t="s">
        <v>158</v>
      </c>
      <c r="C1165">
        <v>13627</v>
      </c>
      <c r="D1165" s="81">
        <v>43781</v>
      </c>
      <c r="E1165" s="49" t="s">
        <v>978</v>
      </c>
      <c r="F1165" t="s">
        <v>447</v>
      </c>
      <c r="H1165" s="3">
        <v>25000</v>
      </c>
      <c r="I1165" s="3">
        <f t="shared" si="21"/>
        <v>-311960.99000000034</v>
      </c>
    </row>
    <row r="1166" spans="1:9" x14ac:dyDescent="0.25">
      <c r="A1166" t="s">
        <v>158</v>
      </c>
      <c r="C1166">
        <v>13628</v>
      </c>
      <c r="D1166" s="81">
        <v>43781</v>
      </c>
      <c r="E1166" s="49" t="s">
        <v>313</v>
      </c>
      <c r="F1166" t="s">
        <v>979</v>
      </c>
      <c r="H1166" s="3">
        <v>3000</v>
      </c>
      <c r="I1166" s="3">
        <f t="shared" si="21"/>
        <v>-314960.99000000034</v>
      </c>
    </row>
    <row r="1167" spans="1:9" x14ac:dyDescent="0.25">
      <c r="A1167" t="s">
        <v>158</v>
      </c>
      <c r="C1167">
        <v>13629</v>
      </c>
      <c r="D1167" s="81">
        <v>43781</v>
      </c>
      <c r="E1167" s="49" t="s">
        <v>980</v>
      </c>
      <c r="F1167" t="s">
        <v>378</v>
      </c>
      <c r="H1167" s="3">
        <v>12100</v>
      </c>
      <c r="I1167" s="3">
        <f t="shared" si="21"/>
        <v>-327060.99000000034</v>
      </c>
    </row>
    <row r="1168" spans="1:9" x14ac:dyDescent="0.25">
      <c r="A1168" t="s">
        <v>158</v>
      </c>
      <c r="C1168">
        <v>13630</v>
      </c>
      <c r="D1168" s="81">
        <v>43781</v>
      </c>
      <c r="E1168" s="49" t="s">
        <v>981</v>
      </c>
      <c r="F1168" t="s">
        <v>377</v>
      </c>
      <c r="H1168" s="3">
        <v>5000</v>
      </c>
      <c r="I1168" s="3">
        <f t="shared" si="21"/>
        <v>-332060.99000000034</v>
      </c>
    </row>
    <row r="1169" spans="1:12" x14ac:dyDescent="0.25">
      <c r="D1169" s="81">
        <v>43783</v>
      </c>
      <c r="E1169" s="49" t="s">
        <v>41</v>
      </c>
      <c r="F1169" t="s">
        <v>41</v>
      </c>
      <c r="G1169" s="108">
        <v>1000000</v>
      </c>
      <c r="I1169" s="3">
        <f t="shared" si="21"/>
        <v>667939.00999999966</v>
      </c>
    </row>
    <row r="1170" spans="1:12" x14ac:dyDescent="0.25">
      <c r="A1170" t="s">
        <v>158</v>
      </c>
      <c r="C1170">
        <v>13631</v>
      </c>
      <c r="D1170" s="81">
        <v>43787</v>
      </c>
      <c r="E1170" s="49" t="s">
        <v>331</v>
      </c>
      <c r="F1170" t="s">
        <v>415</v>
      </c>
      <c r="H1170" s="3">
        <v>33000</v>
      </c>
      <c r="I1170" s="3">
        <f t="shared" si="21"/>
        <v>634939.00999999966</v>
      </c>
    </row>
    <row r="1171" spans="1:12" x14ac:dyDescent="0.25">
      <c r="A1171" t="s">
        <v>158</v>
      </c>
      <c r="C1171">
        <v>13632</v>
      </c>
      <c r="D1171" s="81">
        <v>43789</v>
      </c>
      <c r="E1171" s="49" t="s">
        <v>142</v>
      </c>
      <c r="F1171" t="s">
        <v>755</v>
      </c>
      <c r="H1171" s="3">
        <v>25000</v>
      </c>
      <c r="I1171" s="3">
        <f t="shared" si="21"/>
        <v>609939.00999999966</v>
      </c>
    </row>
    <row r="1172" spans="1:12" x14ac:dyDescent="0.25">
      <c r="A1172" t="s">
        <v>158</v>
      </c>
      <c r="C1172">
        <v>13633</v>
      </c>
      <c r="D1172" s="81">
        <v>43787</v>
      </c>
      <c r="E1172" s="49" t="s">
        <v>313</v>
      </c>
      <c r="F1172" t="s">
        <v>559</v>
      </c>
      <c r="H1172" s="3">
        <v>3000</v>
      </c>
      <c r="I1172" s="3">
        <f t="shared" si="21"/>
        <v>606939.00999999966</v>
      </c>
      <c r="L1172" t="s">
        <v>298</v>
      </c>
    </row>
    <row r="1173" spans="1:12" x14ac:dyDescent="0.25">
      <c r="A1173" t="s">
        <v>158</v>
      </c>
      <c r="C1173">
        <v>13634</v>
      </c>
      <c r="D1173" s="81">
        <v>43787</v>
      </c>
      <c r="E1173" s="49" t="s">
        <v>982</v>
      </c>
      <c r="F1173" t="s">
        <v>983</v>
      </c>
      <c r="H1173" s="3">
        <v>1200</v>
      </c>
      <c r="I1173" s="3">
        <f t="shared" si="21"/>
        <v>605739.00999999966</v>
      </c>
    </row>
    <row r="1174" spans="1:12" x14ac:dyDescent="0.25">
      <c r="A1174" t="s">
        <v>158</v>
      </c>
      <c r="C1174">
        <v>13635</v>
      </c>
      <c r="D1174" s="81">
        <v>43787</v>
      </c>
      <c r="E1174" s="49" t="s">
        <v>301</v>
      </c>
      <c r="F1174" t="s">
        <v>984</v>
      </c>
      <c r="H1174" s="3">
        <v>3200</v>
      </c>
      <c r="I1174" s="3">
        <f t="shared" si="21"/>
        <v>602539.00999999966</v>
      </c>
    </row>
    <row r="1175" spans="1:12" x14ac:dyDescent="0.25">
      <c r="A1175" t="s">
        <v>158</v>
      </c>
      <c r="C1175">
        <v>13636</v>
      </c>
      <c r="D1175" s="81">
        <v>43787</v>
      </c>
      <c r="E1175" s="49" t="s">
        <v>985</v>
      </c>
      <c r="F1175" t="s">
        <v>344</v>
      </c>
      <c r="H1175" s="3">
        <v>62000</v>
      </c>
      <c r="I1175" s="3">
        <f t="shared" si="21"/>
        <v>540539.00999999966</v>
      </c>
    </row>
    <row r="1176" spans="1:12" x14ac:dyDescent="0.25">
      <c r="A1176" t="s">
        <v>158</v>
      </c>
      <c r="C1176">
        <v>13637</v>
      </c>
      <c r="D1176" s="81">
        <v>43788</v>
      </c>
      <c r="E1176" s="49" t="s">
        <v>456</v>
      </c>
      <c r="F1176" t="s">
        <v>986</v>
      </c>
      <c r="H1176" s="3">
        <v>5000</v>
      </c>
      <c r="I1176" s="3">
        <f t="shared" si="21"/>
        <v>535539.00999999966</v>
      </c>
    </row>
    <row r="1177" spans="1:12" x14ac:dyDescent="0.25">
      <c r="A1177" t="s">
        <v>158</v>
      </c>
      <c r="C1177">
        <v>13638</v>
      </c>
      <c r="D1177" s="81">
        <v>43788</v>
      </c>
      <c r="E1177" s="49" t="s">
        <v>987</v>
      </c>
      <c r="F1177" t="s">
        <v>380</v>
      </c>
      <c r="H1177" s="3">
        <v>10000</v>
      </c>
      <c r="I1177" s="3">
        <f t="shared" si="21"/>
        <v>525539.00999999966</v>
      </c>
    </row>
    <row r="1178" spans="1:12" x14ac:dyDescent="0.25">
      <c r="A1178" t="s">
        <v>158</v>
      </c>
      <c r="C1178">
        <v>13639</v>
      </c>
      <c r="D1178" s="81">
        <v>43788</v>
      </c>
      <c r="E1178" s="49" t="s">
        <v>313</v>
      </c>
      <c r="F1178" t="s">
        <v>988</v>
      </c>
      <c r="H1178" s="3">
        <v>5000</v>
      </c>
      <c r="I1178" s="3">
        <f t="shared" si="21"/>
        <v>520539.00999999966</v>
      </c>
    </row>
    <row r="1179" spans="1:12" x14ac:dyDescent="0.25">
      <c r="A1179" t="s">
        <v>158</v>
      </c>
      <c r="C1179">
        <v>13640</v>
      </c>
      <c r="D1179" s="81">
        <v>43788</v>
      </c>
      <c r="E1179" s="49" t="s">
        <v>989</v>
      </c>
      <c r="F1179" t="s">
        <v>199</v>
      </c>
      <c r="H1179" s="3">
        <v>100000</v>
      </c>
      <c r="I1179" s="3">
        <f t="shared" si="21"/>
        <v>420539.00999999966</v>
      </c>
    </row>
    <row r="1180" spans="1:12" x14ac:dyDescent="0.25">
      <c r="A1180" t="s">
        <v>158</v>
      </c>
      <c r="C1180">
        <v>13641</v>
      </c>
      <c r="D1180" s="81">
        <v>43788</v>
      </c>
      <c r="E1180" s="49" t="s">
        <v>375</v>
      </c>
      <c r="F1180" t="s">
        <v>153</v>
      </c>
      <c r="H1180" s="3">
        <v>182119</v>
      </c>
      <c r="I1180" s="3">
        <f t="shared" si="21"/>
        <v>238420.00999999966</v>
      </c>
    </row>
    <row r="1181" spans="1:12" x14ac:dyDescent="0.25">
      <c r="A1181" t="s">
        <v>158</v>
      </c>
      <c r="C1181">
        <v>13642</v>
      </c>
      <c r="D1181" s="81">
        <v>43789</v>
      </c>
      <c r="E1181" s="49" t="s">
        <v>990</v>
      </c>
      <c r="F1181" t="s">
        <v>300</v>
      </c>
      <c r="H1181" s="3">
        <v>32000</v>
      </c>
      <c r="I1181" s="3">
        <f t="shared" si="21"/>
        <v>206420.00999999966</v>
      </c>
    </row>
    <row r="1182" spans="1:12" x14ac:dyDescent="0.25">
      <c r="C1182">
        <v>13643</v>
      </c>
      <c r="D1182" s="81">
        <v>43790</v>
      </c>
      <c r="E1182" s="49" t="s">
        <v>991</v>
      </c>
      <c r="F1182" t="s">
        <v>992</v>
      </c>
      <c r="H1182" s="3">
        <v>1000</v>
      </c>
      <c r="I1182" s="3">
        <f t="shared" ref="I1182:I1257" si="22">+I1181+G1182-H1182</f>
        <v>205420.00999999966</v>
      </c>
    </row>
    <row r="1183" spans="1:12" x14ac:dyDescent="0.25">
      <c r="A1183" t="s">
        <v>158</v>
      </c>
      <c r="C1183">
        <v>13644</v>
      </c>
      <c r="D1183" s="81">
        <v>43790</v>
      </c>
      <c r="E1183" s="49" t="s">
        <v>355</v>
      </c>
      <c r="F1183" t="s">
        <v>358</v>
      </c>
      <c r="H1183" s="3">
        <v>16000</v>
      </c>
      <c r="I1183" s="3">
        <f t="shared" si="22"/>
        <v>189420.00999999966</v>
      </c>
    </row>
    <row r="1184" spans="1:12" x14ac:dyDescent="0.25">
      <c r="A1184" t="s">
        <v>158</v>
      </c>
      <c r="C1184">
        <v>13645</v>
      </c>
      <c r="D1184" s="81">
        <v>43790</v>
      </c>
      <c r="E1184" s="49" t="s">
        <v>206</v>
      </c>
      <c r="F1184" t="s">
        <v>288</v>
      </c>
      <c r="H1184" s="3">
        <v>20000</v>
      </c>
      <c r="I1184" s="3">
        <f t="shared" si="22"/>
        <v>169420.00999999966</v>
      </c>
    </row>
    <row r="1185" spans="1:9" x14ac:dyDescent="0.25">
      <c r="A1185" t="s">
        <v>158</v>
      </c>
      <c r="C1185">
        <v>13646</v>
      </c>
      <c r="D1185" s="81">
        <v>43790</v>
      </c>
      <c r="E1185" s="49" t="s">
        <v>206</v>
      </c>
      <c r="F1185" t="s">
        <v>57</v>
      </c>
      <c r="H1185" s="3">
        <v>20000</v>
      </c>
      <c r="I1185" s="3">
        <f t="shared" si="22"/>
        <v>149420.00999999966</v>
      </c>
    </row>
    <row r="1186" spans="1:9" x14ac:dyDescent="0.25">
      <c r="C1186">
        <v>13647</v>
      </c>
      <c r="D1186" s="81">
        <v>43790</v>
      </c>
      <c r="E1186" s="49" t="s">
        <v>43</v>
      </c>
      <c r="F1186" t="s">
        <v>43</v>
      </c>
      <c r="I1186" s="3">
        <f t="shared" si="22"/>
        <v>149420.00999999966</v>
      </c>
    </row>
    <row r="1187" spans="1:9" x14ac:dyDescent="0.25">
      <c r="A1187" t="s">
        <v>158</v>
      </c>
      <c r="C1187">
        <v>13648</v>
      </c>
      <c r="D1187" s="81">
        <v>43790</v>
      </c>
      <c r="E1187" s="49" t="s">
        <v>206</v>
      </c>
      <c r="F1187" t="s">
        <v>399</v>
      </c>
      <c r="H1187" s="3">
        <v>10000</v>
      </c>
      <c r="I1187" s="3">
        <f t="shared" si="22"/>
        <v>139420.00999999966</v>
      </c>
    </row>
    <row r="1188" spans="1:9" x14ac:dyDescent="0.25">
      <c r="C1188">
        <v>13649</v>
      </c>
      <c r="D1188" s="81">
        <v>43790</v>
      </c>
      <c r="E1188" s="49" t="s">
        <v>206</v>
      </c>
      <c r="F1188" t="s">
        <v>398</v>
      </c>
      <c r="H1188" s="3">
        <v>15000</v>
      </c>
      <c r="I1188" s="3">
        <f t="shared" si="22"/>
        <v>124420.00999999966</v>
      </c>
    </row>
    <row r="1189" spans="1:9" x14ac:dyDescent="0.25">
      <c r="A1189" t="s">
        <v>158</v>
      </c>
      <c r="C1189">
        <v>13650</v>
      </c>
      <c r="D1189" s="81">
        <v>43790</v>
      </c>
      <c r="E1189" s="49" t="s">
        <v>206</v>
      </c>
      <c r="F1189" t="s">
        <v>717</v>
      </c>
      <c r="H1189" s="3">
        <v>10000</v>
      </c>
      <c r="I1189" s="3">
        <f t="shared" si="22"/>
        <v>114420.00999999966</v>
      </c>
    </row>
    <row r="1190" spans="1:9" x14ac:dyDescent="0.25">
      <c r="A1190" t="s">
        <v>158</v>
      </c>
      <c r="C1190">
        <v>13651</v>
      </c>
      <c r="D1190" s="81">
        <v>43790</v>
      </c>
      <c r="E1190" s="49" t="s">
        <v>206</v>
      </c>
      <c r="F1190" t="s">
        <v>719</v>
      </c>
      <c r="H1190" s="3">
        <v>15000</v>
      </c>
      <c r="I1190" s="3">
        <f t="shared" si="22"/>
        <v>99420.00999999966</v>
      </c>
    </row>
    <row r="1191" spans="1:9" x14ac:dyDescent="0.25">
      <c r="A1191" t="s">
        <v>158</v>
      </c>
      <c r="C1191">
        <v>13652</v>
      </c>
      <c r="D1191" s="81">
        <v>43790</v>
      </c>
      <c r="E1191" s="49" t="s">
        <v>206</v>
      </c>
      <c r="F1191" t="s">
        <v>294</v>
      </c>
      <c r="H1191" s="3">
        <v>15000</v>
      </c>
      <c r="I1191" s="3">
        <f t="shared" si="22"/>
        <v>84420.00999999966</v>
      </c>
    </row>
    <row r="1192" spans="1:9" x14ac:dyDescent="0.25">
      <c r="A1192" t="s">
        <v>158</v>
      </c>
      <c r="C1192">
        <v>13653</v>
      </c>
      <c r="D1192" s="81">
        <v>43790</v>
      </c>
      <c r="E1192" s="49" t="s">
        <v>206</v>
      </c>
      <c r="F1192" t="s">
        <v>194</v>
      </c>
      <c r="H1192" s="3">
        <v>10000</v>
      </c>
      <c r="I1192" s="3">
        <f t="shared" si="22"/>
        <v>74420.00999999966</v>
      </c>
    </row>
    <row r="1193" spans="1:9" x14ac:dyDescent="0.25">
      <c r="A1193" t="s">
        <v>158</v>
      </c>
      <c r="C1193">
        <v>13654</v>
      </c>
      <c r="D1193" s="81">
        <v>43790</v>
      </c>
      <c r="E1193" s="49" t="s">
        <v>206</v>
      </c>
      <c r="F1193" t="s">
        <v>303</v>
      </c>
      <c r="H1193" s="3">
        <v>7000</v>
      </c>
      <c r="I1193" s="3">
        <f t="shared" si="22"/>
        <v>67420.00999999966</v>
      </c>
    </row>
    <row r="1194" spans="1:9" x14ac:dyDescent="0.25">
      <c r="C1194">
        <v>13655</v>
      </c>
      <c r="D1194" s="81">
        <v>43790</v>
      </c>
      <c r="E1194" s="49" t="s">
        <v>206</v>
      </c>
      <c r="F1194" t="s">
        <v>415</v>
      </c>
      <c r="H1194" s="3">
        <v>7000</v>
      </c>
      <c r="I1194" s="3">
        <f t="shared" si="22"/>
        <v>60420.00999999966</v>
      </c>
    </row>
    <row r="1195" spans="1:9" x14ac:dyDescent="0.25">
      <c r="A1195" t="s">
        <v>158</v>
      </c>
      <c r="C1195">
        <v>13656</v>
      </c>
      <c r="D1195" s="81">
        <v>43790</v>
      </c>
      <c r="E1195" s="49" t="s">
        <v>206</v>
      </c>
      <c r="F1195" t="s">
        <v>722</v>
      </c>
      <c r="H1195" s="3">
        <v>9000</v>
      </c>
      <c r="I1195" s="3">
        <f t="shared" si="22"/>
        <v>51420.00999999966</v>
      </c>
    </row>
    <row r="1196" spans="1:9" x14ac:dyDescent="0.25">
      <c r="A1196" t="s">
        <v>158</v>
      </c>
      <c r="C1196">
        <v>13657</v>
      </c>
      <c r="D1196" s="81">
        <v>43790</v>
      </c>
      <c r="E1196" s="49" t="s">
        <v>206</v>
      </c>
      <c r="F1196" t="s">
        <v>312</v>
      </c>
      <c r="H1196" s="3">
        <v>7000</v>
      </c>
      <c r="I1196" s="3">
        <f t="shared" si="22"/>
        <v>44420.00999999966</v>
      </c>
    </row>
    <row r="1197" spans="1:9" x14ac:dyDescent="0.25">
      <c r="A1197" t="s">
        <v>158</v>
      </c>
      <c r="C1197">
        <v>13658</v>
      </c>
      <c r="D1197" s="81">
        <v>43790</v>
      </c>
      <c r="E1197" s="49" t="s">
        <v>206</v>
      </c>
      <c r="F1197" t="s">
        <v>302</v>
      </c>
      <c r="H1197" s="3">
        <v>9000</v>
      </c>
      <c r="I1197" s="3">
        <f t="shared" si="22"/>
        <v>35420.00999999966</v>
      </c>
    </row>
    <row r="1198" spans="1:9" x14ac:dyDescent="0.25">
      <c r="A1198" t="s">
        <v>158</v>
      </c>
      <c r="C1198">
        <v>13659</v>
      </c>
      <c r="D1198" s="81">
        <v>43790</v>
      </c>
      <c r="E1198" s="49" t="s">
        <v>206</v>
      </c>
      <c r="F1198" t="s">
        <v>320</v>
      </c>
      <c r="H1198" s="3">
        <v>8000</v>
      </c>
      <c r="I1198" s="3">
        <f t="shared" si="22"/>
        <v>27420.00999999966</v>
      </c>
    </row>
    <row r="1199" spans="1:9" x14ac:dyDescent="0.25">
      <c r="A1199" t="s">
        <v>158</v>
      </c>
      <c r="C1199">
        <v>13660</v>
      </c>
      <c r="D1199" s="81">
        <v>43790</v>
      </c>
      <c r="E1199" s="49" t="s">
        <v>206</v>
      </c>
      <c r="F1199" t="s">
        <v>50</v>
      </c>
      <c r="H1199" s="3">
        <v>8000</v>
      </c>
      <c r="I1199" s="3">
        <f t="shared" si="22"/>
        <v>19420.00999999966</v>
      </c>
    </row>
    <row r="1200" spans="1:9" x14ac:dyDescent="0.25">
      <c r="A1200" t="s">
        <v>158</v>
      </c>
      <c r="C1200">
        <v>13661</v>
      </c>
      <c r="D1200" s="81">
        <v>43790</v>
      </c>
      <c r="E1200" s="49" t="s">
        <v>206</v>
      </c>
      <c r="F1200" t="s">
        <v>48</v>
      </c>
      <c r="H1200" s="3">
        <v>8000</v>
      </c>
      <c r="I1200" s="3">
        <f t="shared" si="22"/>
        <v>11420.00999999966</v>
      </c>
    </row>
    <row r="1201" spans="1:12" x14ac:dyDescent="0.25">
      <c r="C1201">
        <v>13662</v>
      </c>
      <c r="D1201" s="81">
        <v>43790</v>
      </c>
      <c r="E1201" s="49" t="s">
        <v>206</v>
      </c>
      <c r="F1201" t="s">
        <v>304</v>
      </c>
      <c r="H1201" s="3">
        <v>7000</v>
      </c>
      <c r="I1201" s="3">
        <f t="shared" si="22"/>
        <v>4420.0099999996601</v>
      </c>
      <c r="L1201" t="s">
        <v>166</v>
      </c>
    </row>
    <row r="1202" spans="1:12" x14ac:dyDescent="0.25">
      <c r="A1202" t="s">
        <v>158</v>
      </c>
      <c r="C1202">
        <v>13663</v>
      </c>
      <c r="D1202" s="81">
        <v>43790</v>
      </c>
      <c r="E1202" s="49" t="s">
        <v>206</v>
      </c>
      <c r="F1202" t="s">
        <v>195</v>
      </c>
      <c r="H1202" s="3">
        <v>7000</v>
      </c>
      <c r="I1202" s="3">
        <f t="shared" si="22"/>
        <v>-2579.9900000003399</v>
      </c>
    </row>
    <row r="1203" spans="1:12" x14ac:dyDescent="0.25">
      <c r="A1203" t="s">
        <v>158</v>
      </c>
      <c r="C1203">
        <v>13664</v>
      </c>
      <c r="D1203" s="81">
        <v>43790</v>
      </c>
      <c r="E1203" s="49" t="s">
        <v>206</v>
      </c>
      <c r="F1203" t="s">
        <v>383</v>
      </c>
      <c r="H1203" s="3">
        <v>3000</v>
      </c>
      <c r="I1203" s="3">
        <f t="shared" si="22"/>
        <v>-5579.9900000003399</v>
      </c>
    </row>
    <row r="1204" spans="1:12" x14ac:dyDescent="0.25">
      <c r="A1204" t="s">
        <v>158</v>
      </c>
      <c r="C1204">
        <v>13665</v>
      </c>
      <c r="D1204" s="81">
        <v>43790</v>
      </c>
      <c r="E1204" s="49" t="s">
        <v>206</v>
      </c>
      <c r="F1204" t="s">
        <v>461</v>
      </c>
      <c r="H1204" s="3">
        <v>5000</v>
      </c>
      <c r="I1204" s="3">
        <f t="shared" si="22"/>
        <v>-10579.99000000034</v>
      </c>
    </row>
    <row r="1205" spans="1:12" x14ac:dyDescent="0.25">
      <c r="C1205">
        <v>13666</v>
      </c>
      <c r="D1205" s="81">
        <v>43790</v>
      </c>
      <c r="E1205" s="49" t="s">
        <v>43</v>
      </c>
      <c r="F1205" t="s">
        <v>43</v>
      </c>
      <c r="I1205" s="3">
        <f t="shared" si="22"/>
        <v>-10579.99000000034</v>
      </c>
    </row>
    <row r="1206" spans="1:12" x14ac:dyDescent="0.25">
      <c r="A1206" t="s">
        <v>158</v>
      </c>
      <c r="C1206">
        <v>13667</v>
      </c>
      <c r="D1206" s="81">
        <v>43790</v>
      </c>
      <c r="E1206" s="49" t="s">
        <v>142</v>
      </c>
      <c r="F1206" t="s">
        <v>435</v>
      </c>
      <c r="H1206" s="3">
        <v>9000</v>
      </c>
      <c r="I1206" s="3">
        <f t="shared" si="22"/>
        <v>-19579.99000000034</v>
      </c>
    </row>
    <row r="1207" spans="1:12" x14ac:dyDescent="0.25">
      <c r="C1207">
        <v>13668</v>
      </c>
      <c r="D1207" s="81">
        <v>43790</v>
      </c>
      <c r="E1207" s="49" t="s">
        <v>43</v>
      </c>
      <c r="F1207" t="s">
        <v>43</v>
      </c>
      <c r="I1207" s="3">
        <f t="shared" si="22"/>
        <v>-19579.99000000034</v>
      </c>
    </row>
    <row r="1208" spans="1:12" x14ac:dyDescent="0.25">
      <c r="A1208" t="s">
        <v>158</v>
      </c>
      <c r="C1208">
        <v>13669</v>
      </c>
      <c r="D1208" s="81">
        <v>43790</v>
      </c>
      <c r="E1208" s="49" t="s">
        <v>142</v>
      </c>
      <c r="F1208" t="s">
        <v>350</v>
      </c>
      <c r="H1208" s="3">
        <v>5000</v>
      </c>
      <c r="I1208" s="3">
        <f t="shared" si="22"/>
        <v>-24579.99000000034</v>
      </c>
    </row>
    <row r="1209" spans="1:12" x14ac:dyDescent="0.25">
      <c r="C1209">
        <v>13670</v>
      </c>
      <c r="D1209" s="81">
        <v>43790</v>
      </c>
      <c r="E1209" s="49" t="s">
        <v>993</v>
      </c>
      <c r="F1209" t="s">
        <v>994</v>
      </c>
      <c r="H1209" s="3">
        <v>50000</v>
      </c>
      <c r="I1209" s="3">
        <f t="shared" si="22"/>
        <v>-74579.99000000034</v>
      </c>
    </row>
    <row r="1210" spans="1:12" x14ac:dyDescent="0.25">
      <c r="A1210" t="s">
        <v>158</v>
      </c>
      <c r="C1210">
        <v>13671</v>
      </c>
      <c r="D1210" s="81">
        <v>43790</v>
      </c>
      <c r="E1210" s="49" t="s">
        <v>142</v>
      </c>
      <c r="F1210" t="s">
        <v>721</v>
      </c>
      <c r="H1210" s="3">
        <v>5000</v>
      </c>
      <c r="I1210" s="3">
        <f t="shared" si="22"/>
        <v>-79579.99000000034</v>
      </c>
    </row>
    <row r="1211" spans="1:12" x14ac:dyDescent="0.25">
      <c r="A1211" t="s">
        <v>158</v>
      </c>
      <c r="C1211">
        <v>13672</v>
      </c>
      <c r="D1211" s="81">
        <v>43790</v>
      </c>
      <c r="E1211" s="49" t="s">
        <v>330</v>
      </c>
      <c r="F1211" t="s">
        <v>393</v>
      </c>
      <c r="H1211" s="3">
        <v>2500</v>
      </c>
      <c r="I1211" s="3">
        <f t="shared" si="22"/>
        <v>-82079.99000000034</v>
      </c>
    </row>
    <row r="1212" spans="1:12" x14ac:dyDescent="0.25">
      <c r="A1212" t="s">
        <v>158</v>
      </c>
      <c r="C1212">
        <v>13673</v>
      </c>
      <c r="D1212" s="81">
        <v>43791</v>
      </c>
      <c r="E1212" s="49" t="s">
        <v>142</v>
      </c>
      <c r="F1212" t="s">
        <v>402</v>
      </c>
      <c r="H1212" s="3">
        <v>20000</v>
      </c>
      <c r="I1212" s="3">
        <f t="shared" si="22"/>
        <v>-102079.99000000034</v>
      </c>
    </row>
    <row r="1213" spans="1:12" x14ac:dyDescent="0.25">
      <c r="A1213" t="s">
        <v>158</v>
      </c>
      <c r="C1213">
        <v>13674</v>
      </c>
      <c r="D1213" s="81">
        <v>43791</v>
      </c>
      <c r="E1213" s="49" t="s">
        <v>142</v>
      </c>
      <c r="F1213" t="s">
        <v>374</v>
      </c>
      <c r="H1213" s="3">
        <v>15000</v>
      </c>
      <c r="I1213" s="3">
        <f t="shared" si="22"/>
        <v>-117079.99000000034</v>
      </c>
    </row>
    <row r="1214" spans="1:12" x14ac:dyDescent="0.25">
      <c r="A1214" t="s">
        <v>158</v>
      </c>
      <c r="C1214">
        <v>13675</v>
      </c>
      <c r="D1214" s="81">
        <v>43791</v>
      </c>
      <c r="E1214" s="49" t="s">
        <v>142</v>
      </c>
      <c r="F1214" t="s">
        <v>49</v>
      </c>
      <c r="H1214" s="3">
        <v>6000</v>
      </c>
      <c r="I1214" s="3">
        <f t="shared" si="22"/>
        <v>-123079.99000000034</v>
      </c>
    </row>
    <row r="1215" spans="1:12" x14ac:dyDescent="0.25">
      <c r="A1215" t="s">
        <v>158</v>
      </c>
      <c r="C1215">
        <v>13676</v>
      </c>
      <c r="D1215" s="81">
        <v>43791</v>
      </c>
      <c r="E1215" s="49" t="s">
        <v>142</v>
      </c>
      <c r="F1215" t="s">
        <v>430</v>
      </c>
      <c r="H1215" s="3">
        <v>2000</v>
      </c>
      <c r="I1215" s="3">
        <f t="shared" si="22"/>
        <v>-125079.99000000034</v>
      </c>
    </row>
    <row r="1216" spans="1:12" x14ac:dyDescent="0.25">
      <c r="A1216" t="s">
        <v>158</v>
      </c>
      <c r="C1216">
        <v>13677</v>
      </c>
      <c r="D1216" s="81">
        <v>43794</v>
      </c>
      <c r="E1216" s="49" t="s">
        <v>454</v>
      </c>
      <c r="F1216" t="s">
        <v>466</v>
      </c>
      <c r="H1216" s="3">
        <v>15413.26</v>
      </c>
      <c r="I1216" s="3">
        <f t="shared" si="22"/>
        <v>-140493.25000000035</v>
      </c>
    </row>
    <row r="1217" spans="1:12" x14ac:dyDescent="0.25">
      <c r="A1217" t="s">
        <v>158</v>
      </c>
      <c r="C1217">
        <v>13678</v>
      </c>
      <c r="D1217" s="81">
        <v>43794</v>
      </c>
      <c r="E1217" s="49" t="s">
        <v>428</v>
      </c>
      <c r="F1217" t="s">
        <v>327</v>
      </c>
      <c r="H1217" s="3">
        <v>10000</v>
      </c>
      <c r="I1217" s="3">
        <f t="shared" si="22"/>
        <v>-150493.25000000035</v>
      </c>
    </row>
    <row r="1218" spans="1:12" x14ac:dyDescent="0.25">
      <c r="A1218" t="s">
        <v>158</v>
      </c>
      <c r="C1218">
        <v>13679</v>
      </c>
      <c r="D1218" s="81">
        <v>43794</v>
      </c>
      <c r="E1218" s="49" t="s">
        <v>826</v>
      </c>
      <c r="F1218" t="s">
        <v>49</v>
      </c>
      <c r="H1218" s="3">
        <v>2313.31</v>
      </c>
      <c r="I1218" s="3">
        <f t="shared" si="22"/>
        <v>-152806.56000000035</v>
      </c>
    </row>
    <row r="1219" spans="1:12" x14ac:dyDescent="0.25">
      <c r="A1219" t="s">
        <v>158</v>
      </c>
      <c r="C1219">
        <v>13680</v>
      </c>
      <c r="D1219" s="81">
        <v>43794</v>
      </c>
      <c r="E1219" s="49" t="s">
        <v>852</v>
      </c>
      <c r="F1219" t="s">
        <v>177</v>
      </c>
      <c r="H1219" s="3">
        <v>805</v>
      </c>
      <c r="I1219" s="3">
        <f t="shared" si="22"/>
        <v>-153611.56000000035</v>
      </c>
    </row>
    <row r="1220" spans="1:12" x14ac:dyDescent="0.25">
      <c r="A1220" t="s">
        <v>158</v>
      </c>
      <c r="C1220">
        <v>13681</v>
      </c>
      <c r="D1220" s="81">
        <v>43793</v>
      </c>
      <c r="E1220" s="49" t="s">
        <v>995</v>
      </c>
      <c r="F1220" t="s">
        <v>437</v>
      </c>
      <c r="H1220" s="3">
        <v>10000</v>
      </c>
      <c r="I1220" s="3">
        <f t="shared" si="22"/>
        <v>-163611.56000000035</v>
      </c>
    </row>
    <row r="1221" spans="1:12" x14ac:dyDescent="0.25">
      <c r="A1221" t="s">
        <v>158</v>
      </c>
      <c r="C1221">
        <v>13682</v>
      </c>
      <c r="D1221" s="81">
        <v>43794</v>
      </c>
      <c r="E1221" s="49" t="s">
        <v>996</v>
      </c>
      <c r="F1221" t="s">
        <v>472</v>
      </c>
      <c r="H1221" s="3">
        <v>1129.6600000000001</v>
      </c>
      <c r="I1221" s="3">
        <f t="shared" si="22"/>
        <v>-164741.22000000035</v>
      </c>
    </row>
    <row r="1222" spans="1:12" x14ac:dyDescent="0.25">
      <c r="A1222" t="s">
        <v>158</v>
      </c>
      <c r="C1222">
        <v>13683</v>
      </c>
      <c r="D1222" s="81">
        <v>43795</v>
      </c>
      <c r="E1222" s="49" t="s">
        <v>155</v>
      </c>
      <c r="F1222" t="s">
        <v>997</v>
      </c>
      <c r="H1222" s="3">
        <v>2000</v>
      </c>
      <c r="I1222" s="3">
        <f t="shared" si="22"/>
        <v>-166741.22000000035</v>
      </c>
    </row>
    <row r="1223" spans="1:12" x14ac:dyDescent="0.25">
      <c r="C1223">
        <v>13684</v>
      </c>
      <c r="D1223" s="81">
        <v>43795</v>
      </c>
      <c r="E1223" s="49" t="s">
        <v>998</v>
      </c>
      <c r="F1223" t="s">
        <v>305</v>
      </c>
      <c r="H1223" s="3">
        <v>37000</v>
      </c>
      <c r="I1223" s="3">
        <f t="shared" si="22"/>
        <v>-203741.22000000035</v>
      </c>
    </row>
    <row r="1224" spans="1:12" x14ac:dyDescent="0.25">
      <c r="C1224">
        <v>13685</v>
      </c>
      <c r="D1224" s="81">
        <v>43808</v>
      </c>
      <c r="E1224" s="49" t="s">
        <v>999</v>
      </c>
      <c r="F1224" t="s">
        <v>440</v>
      </c>
      <c r="H1224" s="3">
        <v>64000</v>
      </c>
      <c r="I1224" s="3">
        <f t="shared" si="22"/>
        <v>-267741.22000000032</v>
      </c>
    </row>
    <row r="1225" spans="1:12" x14ac:dyDescent="0.25">
      <c r="C1225">
        <v>13686</v>
      </c>
      <c r="D1225" s="81">
        <v>43795</v>
      </c>
      <c r="E1225" s="49" t="s">
        <v>880</v>
      </c>
      <c r="F1225" t="s">
        <v>362</v>
      </c>
      <c r="H1225" s="3">
        <v>6850</v>
      </c>
      <c r="I1225" s="3">
        <f t="shared" si="22"/>
        <v>-274591.22000000032</v>
      </c>
      <c r="L1225" t="s">
        <v>166</v>
      </c>
    </row>
    <row r="1226" spans="1:12" x14ac:dyDescent="0.25">
      <c r="A1226" t="s">
        <v>158</v>
      </c>
      <c r="C1226">
        <v>13687</v>
      </c>
      <c r="D1226" s="81">
        <v>43796</v>
      </c>
      <c r="E1226" s="49" t="s">
        <v>1000</v>
      </c>
      <c r="F1226" t="s">
        <v>288</v>
      </c>
      <c r="H1226" s="3">
        <v>12190</v>
      </c>
      <c r="I1226" s="3">
        <f t="shared" si="22"/>
        <v>-286781.22000000032</v>
      </c>
    </row>
    <row r="1227" spans="1:12" x14ac:dyDescent="0.25">
      <c r="D1227" s="81">
        <v>43796</v>
      </c>
      <c r="E1227" s="49" t="s">
        <v>41</v>
      </c>
      <c r="F1227" t="s">
        <v>41</v>
      </c>
      <c r="G1227" s="108">
        <v>92087.5</v>
      </c>
      <c r="I1227" s="3">
        <f t="shared" si="22"/>
        <v>-194693.72000000032</v>
      </c>
    </row>
    <row r="1228" spans="1:12" x14ac:dyDescent="0.25">
      <c r="I1228" s="3">
        <f t="shared" si="22"/>
        <v>-194693.72000000032</v>
      </c>
    </row>
    <row r="1229" spans="1:12" x14ac:dyDescent="0.25">
      <c r="F1229" t="s">
        <v>1175</v>
      </c>
      <c r="H1229" s="3">
        <v>6925.3</v>
      </c>
      <c r="I1229" s="3">
        <f t="shared" si="22"/>
        <v>-201619.02000000031</v>
      </c>
    </row>
    <row r="1231" spans="1:12" x14ac:dyDescent="0.25">
      <c r="F1231" t="s">
        <v>214</v>
      </c>
      <c r="G1231" s="108">
        <f>SUM(G1129:G1229)</f>
        <v>1106737.56</v>
      </c>
      <c r="H1231" s="3">
        <f>SUM(H1129:H1229)</f>
        <v>1576280.6300000001</v>
      </c>
    </row>
    <row r="1238" spans="1:9" x14ac:dyDescent="0.25">
      <c r="C1238">
        <v>13688</v>
      </c>
      <c r="D1238" s="81">
        <v>43802</v>
      </c>
      <c r="E1238" s="49" t="s">
        <v>313</v>
      </c>
      <c r="F1238" t="s">
        <v>1001</v>
      </c>
      <c r="H1238" s="3">
        <v>3000</v>
      </c>
      <c r="I1238" s="3">
        <f>+I1229+G1238-H1238</f>
        <v>-204619.02000000031</v>
      </c>
    </row>
    <row r="1239" spans="1:9" x14ac:dyDescent="0.25">
      <c r="A1239" t="s">
        <v>158</v>
      </c>
      <c r="C1239">
        <v>13689</v>
      </c>
      <c r="D1239" s="81">
        <v>43802</v>
      </c>
      <c r="E1239" s="49" t="s">
        <v>469</v>
      </c>
      <c r="F1239" t="s">
        <v>312</v>
      </c>
      <c r="H1239" s="3">
        <v>31500</v>
      </c>
      <c r="I1239" s="3">
        <f t="shared" si="22"/>
        <v>-236119.02000000031</v>
      </c>
    </row>
    <row r="1240" spans="1:9" x14ac:dyDescent="0.25">
      <c r="A1240" t="s">
        <v>158</v>
      </c>
      <c r="C1240">
        <v>13690</v>
      </c>
      <c r="D1240" s="81">
        <v>43804</v>
      </c>
      <c r="E1240" s="49" t="s">
        <v>180</v>
      </c>
      <c r="F1240" t="s">
        <v>49</v>
      </c>
      <c r="H1240" s="3">
        <v>30000</v>
      </c>
      <c r="I1240" s="3">
        <f t="shared" si="22"/>
        <v>-266119.02000000031</v>
      </c>
    </row>
    <row r="1241" spans="1:9" x14ac:dyDescent="0.25">
      <c r="D1241" s="81">
        <v>43804</v>
      </c>
      <c r="E1241" s="49" t="s">
        <v>146</v>
      </c>
      <c r="F1241" t="s">
        <v>41</v>
      </c>
      <c r="G1241" s="108">
        <v>1000000</v>
      </c>
      <c r="I1241" s="3">
        <f t="shared" si="22"/>
        <v>733880.97999999975</v>
      </c>
    </row>
    <row r="1242" spans="1:9" x14ac:dyDescent="0.25">
      <c r="A1242" t="s">
        <v>158</v>
      </c>
      <c r="C1242">
        <v>13691</v>
      </c>
      <c r="D1242" s="81">
        <v>43805</v>
      </c>
      <c r="E1242" s="49" t="s">
        <v>541</v>
      </c>
      <c r="F1242" t="s">
        <v>288</v>
      </c>
      <c r="H1242" s="3">
        <v>20000</v>
      </c>
      <c r="I1242" s="3">
        <f t="shared" si="22"/>
        <v>713880.97999999975</v>
      </c>
    </row>
    <row r="1243" spans="1:9" x14ac:dyDescent="0.25">
      <c r="A1243" t="s">
        <v>158</v>
      </c>
      <c r="C1243">
        <v>13692</v>
      </c>
      <c r="D1243" s="81">
        <v>43805</v>
      </c>
      <c r="E1243" s="49" t="s">
        <v>541</v>
      </c>
      <c r="F1243" t="s">
        <v>57</v>
      </c>
      <c r="H1243" s="3">
        <v>20000</v>
      </c>
      <c r="I1243" s="3">
        <f t="shared" si="22"/>
        <v>693880.97999999975</v>
      </c>
    </row>
    <row r="1244" spans="1:9" x14ac:dyDescent="0.25">
      <c r="A1244" t="s">
        <v>158</v>
      </c>
      <c r="C1244">
        <v>13693</v>
      </c>
      <c r="D1244" s="81">
        <v>43805</v>
      </c>
      <c r="E1244" s="49" t="s">
        <v>541</v>
      </c>
      <c r="F1244" t="s">
        <v>717</v>
      </c>
      <c r="H1244" s="3">
        <v>10000</v>
      </c>
      <c r="I1244" s="3">
        <f t="shared" si="22"/>
        <v>683880.97999999975</v>
      </c>
    </row>
    <row r="1245" spans="1:9" x14ac:dyDescent="0.25">
      <c r="A1245" t="s">
        <v>158</v>
      </c>
      <c r="C1245">
        <v>13694</v>
      </c>
      <c r="D1245" s="81">
        <v>43805</v>
      </c>
      <c r="E1245" s="49" t="s">
        <v>541</v>
      </c>
      <c r="F1245" t="s">
        <v>399</v>
      </c>
      <c r="H1245" s="3">
        <v>10000</v>
      </c>
      <c r="I1245" s="3">
        <f t="shared" si="22"/>
        <v>673880.97999999975</v>
      </c>
    </row>
    <row r="1246" spans="1:9" x14ac:dyDescent="0.25">
      <c r="A1246" t="s">
        <v>158</v>
      </c>
      <c r="C1246">
        <v>13695</v>
      </c>
      <c r="D1246" s="81">
        <v>43805</v>
      </c>
      <c r="E1246" s="49" t="s">
        <v>541</v>
      </c>
      <c r="F1246" t="s">
        <v>398</v>
      </c>
      <c r="H1246" s="3">
        <v>15000</v>
      </c>
      <c r="I1246" s="3">
        <f t="shared" si="22"/>
        <v>658880.97999999975</v>
      </c>
    </row>
    <row r="1247" spans="1:9" x14ac:dyDescent="0.25">
      <c r="A1247" t="s">
        <v>158</v>
      </c>
      <c r="C1247">
        <v>13696</v>
      </c>
      <c r="D1247" s="81">
        <v>43805</v>
      </c>
      <c r="E1247" s="49" t="s">
        <v>541</v>
      </c>
      <c r="F1247" t="s">
        <v>719</v>
      </c>
      <c r="H1247" s="3">
        <v>15000</v>
      </c>
      <c r="I1247" s="3">
        <f t="shared" si="22"/>
        <v>643880.97999999975</v>
      </c>
    </row>
    <row r="1248" spans="1:9" x14ac:dyDescent="0.25">
      <c r="A1248" t="s">
        <v>158</v>
      </c>
      <c r="C1248">
        <v>13697</v>
      </c>
      <c r="D1248" s="81">
        <v>43805</v>
      </c>
      <c r="E1248" s="49" t="s">
        <v>541</v>
      </c>
      <c r="F1248" t="s">
        <v>194</v>
      </c>
      <c r="H1248" s="3">
        <v>10000</v>
      </c>
      <c r="I1248" s="3">
        <f t="shared" si="22"/>
        <v>633880.97999999975</v>
      </c>
    </row>
    <row r="1249" spans="1:9" x14ac:dyDescent="0.25">
      <c r="A1249" t="s">
        <v>158</v>
      </c>
      <c r="C1249">
        <v>13698</v>
      </c>
      <c r="D1249" s="81">
        <v>43805</v>
      </c>
      <c r="E1249" s="49" t="s">
        <v>541</v>
      </c>
      <c r="F1249" t="s">
        <v>294</v>
      </c>
      <c r="H1249" s="3">
        <v>15000</v>
      </c>
      <c r="I1249" s="3">
        <f t="shared" si="22"/>
        <v>618880.97999999975</v>
      </c>
    </row>
    <row r="1250" spans="1:9" x14ac:dyDescent="0.25">
      <c r="A1250" t="s">
        <v>158</v>
      </c>
      <c r="C1250">
        <v>13699</v>
      </c>
      <c r="D1250" s="81">
        <v>43805</v>
      </c>
      <c r="E1250" s="49" t="s">
        <v>541</v>
      </c>
      <c r="F1250" t="s">
        <v>303</v>
      </c>
      <c r="H1250" s="3">
        <v>7000</v>
      </c>
      <c r="I1250" s="3">
        <f t="shared" si="22"/>
        <v>611880.97999999975</v>
      </c>
    </row>
    <row r="1251" spans="1:9" x14ac:dyDescent="0.25">
      <c r="A1251" t="s">
        <v>158</v>
      </c>
      <c r="C1251">
        <v>13700</v>
      </c>
      <c r="D1251" s="81">
        <v>43805</v>
      </c>
      <c r="E1251" s="49" t="s">
        <v>541</v>
      </c>
      <c r="F1251" t="s">
        <v>302</v>
      </c>
      <c r="H1251" s="3">
        <v>9000</v>
      </c>
      <c r="I1251" s="3">
        <f t="shared" si="22"/>
        <v>602880.97999999975</v>
      </c>
    </row>
    <row r="1252" spans="1:9" x14ac:dyDescent="0.25">
      <c r="A1252" t="s">
        <v>158</v>
      </c>
      <c r="C1252">
        <v>13701</v>
      </c>
      <c r="D1252" s="81">
        <v>43805</v>
      </c>
      <c r="E1252" s="49" t="s">
        <v>541</v>
      </c>
      <c r="F1252" t="s">
        <v>312</v>
      </c>
      <c r="H1252" s="3">
        <v>7000</v>
      </c>
      <c r="I1252" s="3">
        <f t="shared" si="22"/>
        <v>595880.97999999975</v>
      </c>
    </row>
    <row r="1253" spans="1:9" x14ac:dyDescent="0.25">
      <c r="C1253">
        <v>13702</v>
      </c>
      <c r="D1253" s="81">
        <v>43805</v>
      </c>
      <c r="E1253" s="49" t="s">
        <v>541</v>
      </c>
      <c r="F1253" t="s">
        <v>320</v>
      </c>
      <c r="H1253" s="3">
        <v>8000</v>
      </c>
      <c r="I1253" s="3">
        <f t="shared" si="22"/>
        <v>587880.97999999975</v>
      </c>
    </row>
    <row r="1254" spans="1:9" x14ac:dyDescent="0.25">
      <c r="A1254" t="s">
        <v>158</v>
      </c>
      <c r="C1254">
        <v>13703</v>
      </c>
      <c r="D1254" s="81">
        <v>43805</v>
      </c>
      <c r="E1254" s="49" t="s">
        <v>541</v>
      </c>
      <c r="F1254" t="s">
        <v>49</v>
      </c>
      <c r="H1254" s="3">
        <v>6000</v>
      </c>
      <c r="I1254" s="3">
        <f t="shared" si="22"/>
        <v>581880.97999999975</v>
      </c>
    </row>
    <row r="1255" spans="1:9" x14ac:dyDescent="0.25">
      <c r="A1255" t="s">
        <v>158</v>
      </c>
      <c r="C1255">
        <v>13704</v>
      </c>
      <c r="D1255" s="81">
        <v>43805</v>
      </c>
      <c r="E1255" s="49" t="s">
        <v>541</v>
      </c>
      <c r="F1255" t="s">
        <v>50</v>
      </c>
      <c r="H1255" s="3">
        <v>8000</v>
      </c>
      <c r="I1255" s="3">
        <f t="shared" si="22"/>
        <v>573880.97999999975</v>
      </c>
    </row>
    <row r="1256" spans="1:9" x14ac:dyDescent="0.25">
      <c r="A1256" t="s">
        <v>158</v>
      </c>
      <c r="C1256">
        <v>13705</v>
      </c>
      <c r="D1256" s="81">
        <v>43805</v>
      </c>
      <c r="E1256" s="49" t="s">
        <v>541</v>
      </c>
      <c r="F1256" t="s">
        <v>48</v>
      </c>
      <c r="H1256" s="3">
        <v>8000</v>
      </c>
      <c r="I1256" s="3">
        <f t="shared" si="22"/>
        <v>565880.97999999975</v>
      </c>
    </row>
    <row r="1257" spans="1:9" x14ac:dyDescent="0.25">
      <c r="A1257" t="s">
        <v>158</v>
      </c>
      <c r="C1257">
        <v>13706</v>
      </c>
      <c r="D1257" s="81">
        <v>43805</v>
      </c>
      <c r="E1257" s="49" t="s">
        <v>541</v>
      </c>
      <c r="F1257" t="s">
        <v>304</v>
      </c>
      <c r="H1257" s="3">
        <v>7000</v>
      </c>
      <c r="I1257" s="3">
        <f t="shared" si="22"/>
        <v>558880.97999999975</v>
      </c>
    </row>
    <row r="1258" spans="1:9" x14ac:dyDescent="0.25">
      <c r="A1258" t="s">
        <v>158</v>
      </c>
      <c r="C1258">
        <v>13707</v>
      </c>
      <c r="D1258" s="81">
        <v>43805</v>
      </c>
      <c r="E1258" s="49" t="s">
        <v>541</v>
      </c>
      <c r="F1258" t="s">
        <v>195</v>
      </c>
      <c r="H1258" s="3">
        <v>7000</v>
      </c>
      <c r="I1258" s="3">
        <f t="shared" ref="I1258:I1322" si="23">+I1257+G1258-H1258</f>
        <v>551880.97999999975</v>
      </c>
    </row>
    <row r="1259" spans="1:9" x14ac:dyDescent="0.25">
      <c r="A1259" t="s">
        <v>158</v>
      </c>
      <c r="C1259">
        <v>13708</v>
      </c>
      <c r="D1259" s="81">
        <v>43805</v>
      </c>
      <c r="E1259" s="49" t="s">
        <v>541</v>
      </c>
      <c r="F1259" t="s">
        <v>461</v>
      </c>
      <c r="H1259" s="3">
        <v>5000</v>
      </c>
      <c r="I1259" s="3">
        <f t="shared" si="23"/>
        <v>546880.97999999975</v>
      </c>
    </row>
    <row r="1260" spans="1:9" x14ac:dyDescent="0.25">
      <c r="C1260">
        <v>13709</v>
      </c>
      <c r="D1260" s="81">
        <v>43805</v>
      </c>
      <c r="E1260" s="49" t="s">
        <v>541</v>
      </c>
      <c r="F1260" t="s">
        <v>435</v>
      </c>
      <c r="H1260" s="3">
        <v>9000</v>
      </c>
      <c r="I1260" s="3">
        <f t="shared" si="23"/>
        <v>537880.97999999975</v>
      </c>
    </row>
    <row r="1261" spans="1:9" x14ac:dyDescent="0.25">
      <c r="A1261" t="s">
        <v>158</v>
      </c>
      <c r="C1261">
        <v>13710</v>
      </c>
      <c r="D1261" s="81">
        <v>43805</v>
      </c>
      <c r="E1261" s="49" t="s">
        <v>541</v>
      </c>
      <c r="F1261" t="s">
        <v>415</v>
      </c>
      <c r="H1261" s="3">
        <v>7000</v>
      </c>
      <c r="I1261" s="3">
        <f t="shared" si="23"/>
        <v>530880.97999999975</v>
      </c>
    </row>
    <row r="1262" spans="1:9" x14ac:dyDescent="0.25">
      <c r="C1262">
        <v>13711</v>
      </c>
      <c r="D1262" s="81">
        <v>43805</v>
      </c>
      <c r="E1262" s="49" t="s">
        <v>541</v>
      </c>
      <c r="F1262" t="s">
        <v>722</v>
      </c>
      <c r="H1262" s="3">
        <v>9000</v>
      </c>
      <c r="I1262" s="3">
        <f t="shared" si="23"/>
        <v>521880.97999999975</v>
      </c>
    </row>
    <row r="1263" spans="1:9" x14ac:dyDescent="0.25">
      <c r="A1263" t="s">
        <v>158</v>
      </c>
      <c r="C1263">
        <v>13712</v>
      </c>
      <c r="D1263" s="81">
        <v>43805</v>
      </c>
      <c r="E1263" s="49" t="s">
        <v>541</v>
      </c>
      <c r="F1263" t="s">
        <v>721</v>
      </c>
      <c r="H1263" s="3">
        <v>5000</v>
      </c>
      <c r="I1263" s="3">
        <f t="shared" si="23"/>
        <v>516880.97999999975</v>
      </c>
    </row>
    <row r="1264" spans="1:9" x14ac:dyDescent="0.25">
      <c r="A1264" t="s">
        <v>158</v>
      </c>
      <c r="C1264">
        <v>13713</v>
      </c>
      <c r="D1264" s="81">
        <v>43805</v>
      </c>
      <c r="E1264" s="49" t="s">
        <v>541</v>
      </c>
      <c r="F1264" t="s">
        <v>350</v>
      </c>
      <c r="H1264" s="3">
        <v>5000</v>
      </c>
      <c r="I1264" s="3">
        <f t="shared" si="23"/>
        <v>511880.97999999975</v>
      </c>
    </row>
    <row r="1265" spans="1:9" x14ac:dyDescent="0.25">
      <c r="A1265" t="s">
        <v>158</v>
      </c>
      <c r="C1265">
        <v>13714</v>
      </c>
      <c r="D1265" s="81">
        <v>43805</v>
      </c>
      <c r="E1265" s="49" t="s">
        <v>741</v>
      </c>
      <c r="F1265" t="s">
        <v>173</v>
      </c>
      <c r="H1265" s="3">
        <v>108127</v>
      </c>
      <c r="I1265" s="3">
        <f t="shared" si="23"/>
        <v>403753.97999999975</v>
      </c>
    </row>
    <row r="1266" spans="1:9" x14ac:dyDescent="0.25">
      <c r="A1266" t="s">
        <v>158</v>
      </c>
      <c r="C1266">
        <v>13715</v>
      </c>
      <c r="D1266" s="81">
        <v>43805</v>
      </c>
      <c r="E1266" s="49" t="s">
        <v>1002</v>
      </c>
      <c r="F1266" t="s">
        <v>305</v>
      </c>
      <c r="H1266" s="3">
        <v>45000</v>
      </c>
      <c r="I1266" s="3">
        <f t="shared" si="23"/>
        <v>358753.97999999975</v>
      </c>
    </row>
    <row r="1267" spans="1:9" x14ac:dyDescent="0.25">
      <c r="A1267" t="s">
        <v>158</v>
      </c>
      <c r="C1267">
        <v>13716</v>
      </c>
      <c r="D1267" s="81">
        <v>43805</v>
      </c>
      <c r="E1267" s="49" t="s">
        <v>1003</v>
      </c>
      <c r="F1267" t="s">
        <v>362</v>
      </c>
      <c r="H1267" s="3">
        <v>47070</v>
      </c>
      <c r="I1267" s="3">
        <f t="shared" si="23"/>
        <v>311683.97999999975</v>
      </c>
    </row>
    <row r="1268" spans="1:9" x14ac:dyDescent="0.25">
      <c r="A1268" t="s">
        <v>158</v>
      </c>
      <c r="C1268">
        <v>13717</v>
      </c>
      <c r="D1268" s="81">
        <v>43805</v>
      </c>
      <c r="E1268" s="49" t="s">
        <v>1003</v>
      </c>
      <c r="F1268" t="s">
        <v>372</v>
      </c>
      <c r="H1268" s="3">
        <v>67582.02</v>
      </c>
      <c r="I1268" s="3">
        <f t="shared" si="23"/>
        <v>244101.95999999973</v>
      </c>
    </row>
    <row r="1269" spans="1:9" x14ac:dyDescent="0.25">
      <c r="A1269" t="s">
        <v>158</v>
      </c>
      <c r="C1269">
        <v>13718</v>
      </c>
      <c r="D1269" s="81">
        <v>43805</v>
      </c>
      <c r="E1269" s="49" t="s">
        <v>428</v>
      </c>
      <c r="F1269" t="s">
        <v>509</v>
      </c>
      <c r="H1269" s="3">
        <v>5000</v>
      </c>
      <c r="I1269" s="3">
        <f t="shared" si="23"/>
        <v>239101.95999999973</v>
      </c>
    </row>
    <row r="1270" spans="1:9" x14ac:dyDescent="0.25">
      <c r="A1270" t="s">
        <v>158</v>
      </c>
      <c r="C1270">
        <v>13719</v>
      </c>
      <c r="D1270" s="81">
        <v>43805</v>
      </c>
      <c r="E1270" s="49" t="s">
        <v>1004</v>
      </c>
      <c r="F1270" t="s">
        <v>1005</v>
      </c>
      <c r="H1270" s="3">
        <v>15340</v>
      </c>
      <c r="I1270" s="3">
        <f t="shared" si="23"/>
        <v>223761.95999999973</v>
      </c>
    </row>
    <row r="1271" spans="1:9" x14ac:dyDescent="0.25">
      <c r="C1271">
        <v>13720</v>
      </c>
      <c r="D1271" s="81">
        <v>43809</v>
      </c>
      <c r="E1271" s="49" t="s">
        <v>330</v>
      </c>
      <c r="F1271" t="s">
        <v>521</v>
      </c>
      <c r="H1271" s="3">
        <v>2000</v>
      </c>
      <c r="I1271" s="3">
        <f t="shared" si="23"/>
        <v>221761.95999999973</v>
      </c>
    </row>
    <row r="1272" spans="1:9" x14ac:dyDescent="0.25">
      <c r="A1272" t="s">
        <v>158</v>
      </c>
      <c r="C1272">
        <v>13721</v>
      </c>
      <c r="D1272" s="81">
        <v>43809</v>
      </c>
      <c r="E1272" s="49" t="s">
        <v>164</v>
      </c>
      <c r="F1272" t="s">
        <v>345</v>
      </c>
      <c r="H1272" s="3">
        <v>1500</v>
      </c>
      <c r="I1272" s="3">
        <f t="shared" si="23"/>
        <v>220261.95999999973</v>
      </c>
    </row>
    <row r="1273" spans="1:9" x14ac:dyDescent="0.25">
      <c r="A1273" t="s">
        <v>158</v>
      </c>
      <c r="C1273">
        <v>13722</v>
      </c>
      <c r="D1273" s="81">
        <v>43809</v>
      </c>
      <c r="E1273" s="49" t="s">
        <v>1006</v>
      </c>
      <c r="F1273" t="s">
        <v>234</v>
      </c>
      <c r="H1273" s="3">
        <v>85222.03</v>
      </c>
      <c r="I1273" s="3">
        <f t="shared" si="23"/>
        <v>135039.92999999973</v>
      </c>
    </row>
    <row r="1274" spans="1:9" x14ac:dyDescent="0.25">
      <c r="A1274" t="s">
        <v>158</v>
      </c>
      <c r="C1274">
        <v>13723</v>
      </c>
      <c r="D1274" s="81">
        <v>43809</v>
      </c>
      <c r="E1274" s="49" t="s">
        <v>375</v>
      </c>
      <c r="F1274" t="s">
        <v>153</v>
      </c>
      <c r="H1274" s="3">
        <v>179450</v>
      </c>
      <c r="I1274" s="3">
        <f t="shared" si="23"/>
        <v>-44410.070000000269</v>
      </c>
    </row>
    <row r="1275" spans="1:9" x14ac:dyDescent="0.25">
      <c r="A1275" t="s">
        <v>158</v>
      </c>
      <c r="C1275">
        <v>13724</v>
      </c>
      <c r="D1275" s="81">
        <v>43809</v>
      </c>
      <c r="E1275" s="49" t="s">
        <v>813</v>
      </c>
      <c r="F1275" t="s">
        <v>1007</v>
      </c>
      <c r="H1275" s="3">
        <v>3435</v>
      </c>
      <c r="I1275" s="3">
        <f t="shared" si="23"/>
        <v>-47845.070000000269</v>
      </c>
    </row>
    <row r="1276" spans="1:9" x14ac:dyDescent="0.25">
      <c r="A1276" t="s">
        <v>158</v>
      </c>
      <c r="C1276">
        <v>13725</v>
      </c>
      <c r="D1276" s="81">
        <v>43809</v>
      </c>
      <c r="E1276" s="49" t="s">
        <v>1008</v>
      </c>
      <c r="F1276" t="s">
        <v>1009</v>
      </c>
      <c r="H1276" s="3">
        <v>4000</v>
      </c>
      <c r="I1276" s="3">
        <f t="shared" si="23"/>
        <v>-51845.070000000269</v>
      </c>
    </row>
    <row r="1277" spans="1:9" x14ac:dyDescent="0.25">
      <c r="A1277" t="s">
        <v>158</v>
      </c>
      <c r="C1277">
        <v>13726</v>
      </c>
      <c r="D1277" s="81">
        <v>43809</v>
      </c>
      <c r="E1277" s="49" t="s">
        <v>330</v>
      </c>
      <c r="F1277" t="s">
        <v>1010</v>
      </c>
      <c r="H1277" s="3">
        <v>10000</v>
      </c>
      <c r="I1277" s="3">
        <f t="shared" si="23"/>
        <v>-61845.070000000269</v>
      </c>
    </row>
    <row r="1278" spans="1:9" x14ac:dyDescent="0.25">
      <c r="A1278" t="s">
        <v>158</v>
      </c>
      <c r="C1278">
        <v>13727</v>
      </c>
      <c r="D1278" s="81">
        <v>43810</v>
      </c>
      <c r="E1278" s="49" t="s">
        <v>142</v>
      </c>
      <c r="F1278" t="s">
        <v>424</v>
      </c>
      <c r="H1278" s="3">
        <v>15000</v>
      </c>
      <c r="I1278" s="3">
        <f t="shared" si="23"/>
        <v>-76845.070000000269</v>
      </c>
    </row>
    <row r="1279" spans="1:9" x14ac:dyDescent="0.25">
      <c r="A1279" t="s">
        <v>158</v>
      </c>
      <c r="C1279">
        <v>13728</v>
      </c>
      <c r="D1279" s="81">
        <v>43811</v>
      </c>
      <c r="E1279" s="49" t="s">
        <v>813</v>
      </c>
      <c r="F1279" t="s">
        <v>1011</v>
      </c>
      <c r="H1279" s="3">
        <v>10000</v>
      </c>
      <c r="I1279" s="3">
        <f t="shared" si="23"/>
        <v>-86845.070000000269</v>
      </c>
    </row>
    <row r="1280" spans="1:9" x14ac:dyDescent="0.25">
      <c r="A1280" t="s">
        <v>158</v>
      </c>
      <c r="C1280">
        <v>13729</v>
      </c>
      <c r="D1280" s="81">
        <v>43811</v>
      </c>
      <c r="E1280" s="49" t="s">
        <v>1012</v>
      </c>
      <c r="F1280" t="s">
        <v>288</v>
      </c>
      <c r="H1280" s="3">
        <v>25000</v>
      </c>
      <c r="I1280" s="3">
        <f t="shared" si="23"/>
        <v>-111845.07000000027</v>
      </c>
    </row>
    <row r="1281" spans="1:9" x14ac:dyDescent="0.25">
      <c r="A1281" t="s">
        <v>158</v>
      </c>
      <c r="C1281">
        <v>13730</v>
      </c>
      <c r="D1281" s="81">
        <v>43811</v>
      </c>
      <c r="E1281" s="49" t="s">
        <v>1013</v>
      </c>
      <c r="F1281" t="s">
        <v>1014</v>
      </c>
      <c r="H1281" s="3">
        <v>5000</v>
      </c>
      <c r="I1281" s="3">
        <f t="shared" si="23"/>
        <v>-116845.07000000027</v>
      </c>
    </row>
    <row r="1282" spans="1:9" x14ac:dyDescent="0.25">
      <c r="A1282" t="s">
        <v>158</v>
      </c>
      <c r="C1282">
        <v>13731</v>
      </c>
      <c r="D1282" s="81">
        <v>43812</v>
      </c>
      <c r="E1282" s="49" t="s">
        <v>187</v>
      </c>
      <c r="F1282" t="s">
        <v>374</v>
      </c>
      <c r="H1282" s="3">
        <v>2500</v>
      </c>
      <c r="I1282" s="3">
        <f t="shared" si="23"/>
        <v>-119345.07000000027</v>
      </c>
    </row>
    <row r="1283" spans="1:9" x14ac:dyDescent="0.25">
      <c r="A1283" t="s">
        <v>158</v>
      </c>
      <c r="C1283">
        <v>13732</v>
      </c>
      <c r="D1283" s="81">
        <v>43816</v>
      </c>
      <c r="E1283" s="49" t="s">
        <v>1015</v>
      </c>
      <c r="F1283" t="s">
        <v>1016</v>
      </c>
      <c r="H1283" s="3">
        <v>1000</v>
      </c>
      <c r="I1283" s="3">
        <f t="shared" si="23"/>
        <v>-120345.07000000027</v>
      </c>
    </row>
    <row r="1284" spans="1:9" x14ac:dyDescent="0.25">
      <c r="A1284" t="s">
        <v>158</v>
      </c>
      <c r="C1284">
        <v>13733</v>
      </c>
      <c r="D1284" s="81">
        <v>43816</v>
      </c>
      <c r="E1284" s="49" t="s">
        <v>523</v>
      </c>
      <c r="F1284" t="s">
        <v>1017</v>
      </c>
      <c r="H1284" s="3">
        <v>6200</v>
      </c>
      <c r="I1284" s="3">
        <f t="shared" si="23"/>
        <v>-126545.07000000027</v>
      </c>
    </row>
    <row r="1285" spans="1:9" x14ac:dyDescent="0.25">
      <c r="C1285">
        <v>13734</v>
      </c>
      <c r="D1285" s="81">
        <v>43817</v>
      </c>
      <c r="E1285" s="49" t="s">
        <v>1018</v>
      </c>
      <c r="F1285" t="s">
        <v>1019</v>
      </c>
      <c r="H1285" s="3">
        <v>1000</v>
      </c>
      <c r="I1285" s="3">
        <f t="shared" si="23"/>
        <v>-127545.07000000027</v>
      </c>
    </row>
    <row r="1286" spans="1:9" x14ac:dyDescent="0.25">
      <c r="A1286" t="s">
        <v>158</v>
      </c>
      <c r="C1286">
        <v>13735</v>
      </c>
      <c r="D1286" s="81">
        <v>43817</v>
      </c>
      <c r="E1286" s="49" t="s">
        <v>523</v>
      </c>
      <c r="F1286" t="s">
        <v>1020</v>
      </c>
      <c r="H1286" s="3">
        <v>4000</v>
      </c>
      <c r="I1286" s="3">
        <f t="shared" si="23"/>
        <v>-131545.07000000027</v>
      </c>
    </row>
    <row r="1287" spans="1:9" x14ac:dyDescent="0.25">
      <c r="C1287">
        <v>13736</v>
      </c>
      <c r="D1287" s="81">
        <v>43817</v>
      </c>
      <c r="E1287" s="49" t="s">
        <v>1021</v>
      </c>
      <c r="F1287" t="s">
        <v>1022</v>
      </c>
      <c r="H1287" s="3">
        <v>8250</v>
      </c>
      <c r="I1287" s="3">
        <f t="shared" si="23"/>
        <v>-139795.07000000027</v>
      </c>
    </row>
    <row r="1288" spans="1:9" x14ac:dyDescent="0.25">
      <c r="A1288" t="s">
        <v>158</v>
      </c>
      <c r="C1288">
        <v>13737</v>
      </c>
      <c r="D1288" s="81">
        <v>43818</v>
      </c>
      <c r="E1288" s="49" t="s">
        <v>1023</v>
      </c>
      <c r="F1288" t="s">
        <v>401</v>
      </c>
      <c r="H1288" s="3">
        <v>15000</v>
      </c>
      <c r="I1288" s="3">
        <f t="shared" si="23"/>
        <v>-154795.07000000027</v>
      </c>
    </row>
    <row r="1289" spans="1:9" x14ac:dyDescent="0.25">
      <c r="C1289">
        <v>13738</v>
      </c>
      <c r="D1289" s="81">
        <v>43818</v>
      </c>
      <c r="E1289" s="49" t="s">
        <v>999</v>
      </c>
      <c r="F1289" t="s">
        <v>440</v>
      </c>
      <c r="H1289" s="3">
        <v>48000</v>
      </c>
      <c r="I1289" s="3">
        <f t="shared" si="23"/>
        <v>-202795.07000000027</v>
      </c>
    </row>
    <row r="1290" spans="1:9" x14ac:dyDescent="0.25">
      <c r="D1290" s="81">
        <v>43822</v>
      </c>
      <c r="E1290" s="49" t="s">
        <v>146</v>
      </c>
      <c r="F1290" t="s">
        <v>41</v>
      </c>
      <c r="G1290" s="108">
        <v>92087.5</v>
      </c>
      <c r="I1290" s="3">
        <f t="shared" si="23"/>
        <v>-110707.57000000027</v>
      </c>
    </row>
    <row r="1291" spans="1:9" x14ac:dyDescent="0.25">
      <c r="A1291" t="s">
        <v>158</v>
      </c>
      <c r="C1291">
        <v>13739</v>
      </c>
      <c r="D1291" s="81">
        <v>43822</v>
      </c>
      <c r="E1291" s="49" t="s">
        <v>481</v>
      </c>
      <c r="F1291" t="s">
        <v>464</v>
      </c>
      <c r="H1291" s="3">
        <v>23822.83</v>
      </c>
      <c r="I1291" s="3">
        <f t="shared" si="23"/>
        <v>-134530.40000000026</v>
      </c>
    </row>
    <row r="1292" spans="1:9" x14ac:dyDescent="0.25">
      <c r="A1292" t="s">
        <v>158</v>
      </c>
      <c r="C1292">
        <v>13740</v>
      </c>
      <c r="D1292" s="81">
        <v>43822</v>
      </c>
      <c r="E1292" s="49" t="s">
        <v>523</v>
      </c>
      <c r="F1292" t="s">
        <v>294</v>
      </c>
      <c r="H1292" s="3">
        <v>36200</v>
      </c>
      <c r="I1292" s="3">
        <f t="shared" si="23"/>
        <v>-170730.40000000026</v>
      </c>
    </row>
    <row r="1293" spans="1:9" x14ac:dyDescent="0.25">
      <c r="A1293" t="s">
        <v>158</v>
      </c>
      <c r="C1293">
        <v>13741</v>
      </c>
      <c r="D1293" s="81">
        <v>43822</v>
      </c>
      <c r="E1293" s="49" t="s">
        <v>142</v>
      </c>
      <c r="F1293" t="s">
        <v>294</v>
      </c>
      <c r="H1293" s="3">
        <v>15000</v>
      </c>
      <c r="I1293" s="3">
        <f t="shared" si="23"/>
        <v>-185730.40000000026</v>
      </c>
    </row>
    <row r="1294" spans="1:9" x14ac:dyDescent="0.25">
      <c r="A1294" t="s">
        <v>158</v>
      </c>
      <c r="C1294">
        <v>13742</v>
      </c>
      <c r="D1294" s="81">
        <v>43822</v>
      </c>
      <c r="E1294" s="49" t="s">
        <v>142</v>
      </c>
      <c r="F1294" t="s">
        <v>288</v>
      </c>
      <c r="H1294" s="3">
        <v>20000</v>
      </c>
      <c r="I1294" s="3">
        <f t="shared" si="23"/>
        <v>-205730.40000000026</v>
      </c>
    </row>
    <row r="1295" spans="1:9" x14ac:dyDescent="0.25">
      <c r="A1295" t="s">
        <v>158</v>
      </c>
      <c r="C1295">
        <v>13743</v>
      </c>
      <c r="D1295" s="81">
        <v>43822</v>
      </c>
      <c r="E1295" s="49" t="s">
        <v>142</v>
      </c>
      <c r="F1295" t="s">
        <v>57</v>
      </c>
      <c r="H1295" s="3">
        <v>20000</v>
      </c>
      <c r="I1295" s="3">
        <f t="shared" si="23"/>
        <v>-225730.40000000026</v>
      </c>
    </row>
    <row r="1296" spans="1:9" x14ac:dyDescent="0.25">
      <c r="A1296" t="s">
        <v>158</v>
      </c>
      <c r="C1296">
        <v>13744</v>
      </c>
      <c r="D1296" s="81">
        <v>43822</v>
      </c>
      <c r="E1296" s="49" t="s">
        <v>142</v>
      </c>
      <c r="F1296" t="s">
        <v>717</v>
      </c>
      <c r="H1296" s="3">
        <v>10000</v>
      </c>
      <c r="I1296" s="3">
        <f t="shared" si="23"/>
        <v>-235730.40000000026</v>
      </c>
    </row>
    <row r="1297" spans="1:9" x14ac:dyDescent="0.25">
      <c r="A1297" t="s">
        <v>158</v>
      </c>
      <c r="C1297">
        <v>13745</v>
      </c>
      <c r="D1297" s="81">
        <v>43822</v>
      </c>
      <c r="E1297" s="49" t="s">
        <v>142</v>
      </c>
      <c r="F1297" t="s">
        <v>399</v>
      </c>
      <c r="H1297" s="3">
        <v>10000</v>
      </c>
      <c r="I1297" s="3">
        <f t="shared" si="23"/>
        <v>-245730.40000000026</v>
      </c>
    </row>
    <row r="1298" spans="1:9" x14ac:dyDescent="0.25">
      <c r="C1298">
        <v>13746</v>
      </c>
      <c r="D1298" s="81">
        <v>43822</v>
      </c>
      <c r="E1298" s="49" t="s">
        <v>206</v>
      </c>
      <c r="F1298" t="s">
        <v>398</v>
      </c>
      <c r="H1298" s="3">
        <v>15000</v>
      </c>
      <c r="I1298" s="3">
        <f t="shared" si="23"/>
        <v>-260730.40000000026</v>
      </c>
    </row>
    <row r="1299" spans="1:9" x14ac:dyDescent="0.25">
      <c r="A1299" t="s">
        <v>158</v>
      </c>
      <c r="C1299">
        <v>13747</v>
      </c>
      <c r="D1299" s="81">
        <v>43822</v>
      </c>
      <c r="E1299" s="49" t="s">
        <v>206</v>
      </c>
      <c r="F1299" t="s">
        <v>719</v>
      </c>
      <c r="H1299" s="3">
        <v>15000</v>
      </c>
      <c r="I1299" s="3">
        <f t="shared" si="23"/>
        <v>-275730.40000000026</v>
      </c>
    </row>
    <row r="1300" spans="1:9" x14ac:dyDescent="0.25">
      <c r="A1300" t="s">
        <v>158</v>
      </c>
      <c r="C1300">
        <v>13748</v>
      </c>
      <c r="D1300" s="81">
        <v>43822</v>
      </c>
      <c r="E1300" s="49" t="s">
        <v>206</v>
      </c>
      <c r="F1300" t="s">
        <v>194</v>
      </c>
      <c r="H1300" s="3">
        <v>10000</v>
      </c>
      <c r="I1300" s="3">
        <f t="shared" si="23"/>
        <v>-285730.40000000026</v>
      </c>
    </row>
    <row r="1301" spans="1:9" x14ac:dyDescent="0.25">
      <c r="A1301" t="s">
        <v>158</v>
      </c>
      <c r="C1301">
        <v>13749</v>
      </c>
      <c r="D1301" s="81">
        <v>43822</v>
      </c>
      <c r="E1301" s="49" t="s">
        <v>142</v>
      </c>
      <c r="F1301" t="s">
        <v>303</v>
      </c>
      <c r="H1301" s="3">
        <v>7000</v>
      </c>
      <c r="I1301" s="3">
        <f t="shared" si="23"/>
        <v>-292730.40000000026</v>
      </c>
    </row>
    <row r="1302" spans="1:9" x14ac:dyDescent="0.25">
      <c r="A1302" t="s">
        <v>158</v>
      </c>
      <c r="C1302">
        <v>13750</v>
      </c>
      <c r="D1302" s="81">
        <v>43822</v>
      </c>
      <c r="E1302" s="49" t="s">
        <v>142</v>
      </c>
      <c r="F1302" t="s">
        <v>302</v>
      </c>
      <c r="H1302" s="3">
        <v>9000</v>
      </c>
      <c r="I1302" s="3">
        <f t="shared" si="23"/>
        <v>-301730.40000000026</v>
      </c>
    </row>
    <row r="1303" spans="1:9" x14ac:dyDescent="0.25">
      <c r="A1303" t="s">
        <v>158</v>
      </c>
      <c r="C1303">
        <v>13751</v>
      </c>
      <c r="D1303" s="81">
        <v>43822</v>
      </c>
      <c r="E1303" s="49" t="s">
        <v>142</v>
      </c>
      <c r="F1303" t="s">
        <v>312</v>
      </c>
      <c r="H1303" s="3">
        <v>7000</v>
      </c>
      <c r="I1303" s="3">
        <f t="shared" si="23"/>
        <v>-308730.40000000026</v>
      </c>
    </row>
    <row r="1304" spans="1:9" x14ac:dyDescent="0.25">
      <c r="A1304" t="s">
        <v>158</v>
      </c>
      <c r="C1304">
        <v>13752</v>
      </c>
      <c r="D1304" s="81">
        <v>43822</v>
      </c>
      <c r="E1304" s="49" t="s">
        <v>142</v>
      </c>
      <c r="F1304" t="s">
        <v>320</v>
      </c>
      <c r="H1304" s="3">
        <v>8000</v>
      </c>
      <c r="I1304" s="3">
        <f t="shared" si="23"/>
        <v>-316730.40000000026</v>
      </c>
    </row>
    <row r="1305" spans="1:9" x14ac:dyDescent="0.25">
      <c r="A1305" t="s">
        <v>158</v>
      </c>
      <c r="C1305">
        <v>13753</v>
      </c>
      <c r="D1305" s="81">
        <v>43822</v>
      </c>
      <c r="E1305" s="49" t="s">
        <v>142</v>
      </c>
      <c r="F1305" t="s">
        <v>49</v>
      </c>
      <c r="H1305" s="3">
        <v>6000</v>
      </c>
      <c r="I1305" s="3">
        <f t="shared" si="23"/>
        <v>-322730.40000000026</v>
      </c>
    </row>
    <row r="1306" spans="1:9" x14ac:dyDescent="0.25">
      <c r="A1306" t="s">
        <v>158</v>
      </c>
      <c r="C1306">
        <v>13754</v>
      </c>
      <c r="D1306" s="81">
        <v>43822</v>
      </c>
      <c r="E1306" s="49" t="s">
        <v>142</v>
      </c>
      <c r="F1306" t="s">
        <v>50</v>
      </c>
      <c r="H1306" s="3">
        <v>8000</v>
      </c>
      <c r="I1306" s="3">
        <f t="shared" si="23"/>
        <v>-330730.40000000026</v>
      </c>
    </row>
    <row r="1307" spans="1:9" x14ac:dyDescent="0.25">
      <c r="A1307" t="s">
        <v>158</v>
      </c>
      <c r="C1307">
        <v>13755</v>
      </c>
      <c r="D1307" s="81">
        <v>43822</v>
      </c>
      <c r="E1307" s="49" t="s">
        <v>142</v>
      </c>
      <c r="F1307" t="s">
        <v>48</v>
      </c>
      <c r="H1307" s="3">
        <v>8000</v>
      </c>
      <c r="I1307" s="3">
        <f t="shared" si="23"/>
        <v>-338730.40000000026</v>
      </c>
    </row>
    <row r="1308" spans="1:9" x14ac:dyDescent="0.25">
      <c r="A1308" t="s">
        <v>158</v>
      </c>
      <c r="C1308">
        <v>13756</v>
      </c>
      <c r="D1308" s="81">
        <v>43822</v>
      </c>
      <c r="E1308" s="49" t="s">
        <v>206</v>
      </c>
      <c r="F1308" t="s">
        <v>304</v>
      </c>
      <c r="H1308" s="3">
        <v>7000</v>
      </c>
      <c r="I1308" s="3">
        <f t="shared" si="23"/>
        <v>-345730.40000000026</v>
      </c>
    </row>
    <row r="1309" spans="1:9" x14ac:dyDescent="0.25">
      <c r="A1309" t="s">
        <v>158</v>
      </c>
      <c r="C1309">
        <v>13757</v>
      </c>
      <c r="D1309" s="81">
        <v>43822</v>
      </c>
      <c r="E1309" s="49" t="s">
        <v>142</v>
      </c>
      <c r="F1309" t="s">
        <v>195</v>
      </c>
      <c r="H1309" s="3">
        <v>7000</v>
      </c>
      <c r="I1309" s="3">
        <f t="shared" si="23"/>
        <v>-352730.40000000026</v>
      </c>
    </row>
    <row r="1310" spans="1:9" x14ac:dyDescent="0.25">
      <c r="A1310" t="s">
        <v>158</v>
      </c>
      <c r="C1310">
        <v>13758</v>
      </c>
      <c r="D1310" s="81">
        <v>43822</v>
      </c>
      <c r="E1310" s="49" t="s">
        <v>142</v>
      </c>
      <c r="F1310" t="s">
        <v>383</v>
      </c>
      <c r="H1310" s="3">
        <v>3000</v>
      </c>
      <c r="I1310" s="3">
        <f t="shared" si="23"/>
        <v>-355730.40000000026</v>
      </c>
    </row>
    <row r="1311" spans="1:9" x14ac:dyDescent="0.25">
      <c r="A1311" t="s">
        <v>158</v>
      </c>
      <c r="C1311">
        <v>13759</v>
      </c>
      <c r="D1311" s="81">
        <v>43822</v>
      </c>
      <c r="E1311" s="49" t="s">
        <v>142</v>
      </c>
      <c r="F1311" t="s">
        <v>461</v>
      </c>
      <c r="H1311" s="3">
        <v>5000</v>
      </c>
      <c r="I1311" s="3">
        <f t="shared" si="23"/>
        <v>-360730.40000000026</v>
      </c>
    </row>
    <row r="1312" spans="1:9" x14ac:dyDescent="0.25">
      <c r="A1312" t="s">
        <v>158</v>
      </c>
      <c r="C1312">
        <v>13760</v>
      </c>
      <c r="D1312" s="81">
        <v>43822</v>
      </c>
      <c r="E1312" s="49" t="s">
        <v>947</v>
      </c>
      <c r="F1312" t="s">
        <v>435</v>
      </c>
      <c r="H1312" s="3">
        <v>9000</v>
      </c>
      <c r="I1312" s="3">
        <f t="shared" si="23"/>
        <v>-369730.40000000026</v>
      </c>
    </row>
    <row r="1313" spans="1:9" x14ac:dyDescent="0.25">
      <c r="A1313" t="s">
        <v>158</v>
      </c>
      <c r="C1313">
        <v>13761</v>
      </c>
      <c r="D1313" s="81">
        <v>43822</v>
      </c>
      <c r="E1313" s="49" t="s">
        <v>142</v>
      </c>
      <c r="F1313" t="s">
        <v>415</v>
      </c>
      <c r="H1313" s="3">
        <v>17000</v>
      </c>
      <c r="I1313" s="3">
        <f t="shared" si="23"/>
        <v>-386730.40000000026</v>
      </c>
    </row>
    <row r="1314" spans="1:9" x14ac:dyDescent="0.25">
      <c r="A1314" t="s">
        <v>158</v>
      </c>
      <c r="C1314">
        <v>13762</v>
      </c>
      <c r="D1314" s="81">
        <v>43822</v>
      </c>
      <c r="E1314" s="49" t="s">
        <v>142</v>
      </c>
      <c r="F1314" t="s">
        <v>722</v>
      </c>
      <c r="H1314" s="3">
        <v>9000</v>
      </c>
      <c r="I1314" s="3">
        <f t="shared" si="23"/>
        <v>-395730.40000000026</v>
      </c>
    </row>
    <row r="1315" spans="1:9" x14ac:dyDescent="0.25">
      <c r="A1315" t="s">
        <v>158</v>
      </c>
      <c r="C1315">
        <v>13763</v>
      </c>
      <c r="D1315" s="81">
        <v>43822</v>
      </c>
      <c r="E1315" s="49" t="s">
        <v>142</v>
      </c>
      <c r="F1315" t="s">
        <v>721</v>
      </c>
      <c r="H1315" s="3">
        <v>5000</v>
      </c>
      <c r="I1315" s="3">
        <f t="shared" si="23"/>
        <v>-400730.40000000026</v>
      </c>
    </row>
    <row r="1316" spans="1:9" x14ac:dyDescent="0.25">
      <c r="C1316">
        <v>13764</v>
      </c>
      <c r="D1316" s="81">
        <v>43822</v>
      </c>
      <c r="E1316" s="49" t="s">
        <v>142</v>
      </c>
      <c r="F1316" t="s">
        <v>350</v>
      </c>
      <c r="H1316" s="3">
        <v>15000</v>
      </c>
      <c r="I1316" s="3">
        <f t="shared" si="23"/>
        <v>-415730.40000000026</v>
      </c>
    </row>
    <row r="1317" spans="1:9" x14ac:dyDescent="0.25">
      <c r="A1317" t="s">
        <v>158</v>
      </c>
      <c r="C1317">
        <v>13765</v>
      </c>
      <c r="D1317" s="81">
        <v>43822</v>
      </c>
      <c r="E1317" s="49" t="s">
        <v>142</v>
      </c>
      <c r="F1317" t="s">
        <v>393</v>
      </c>
      <c r="H1317" s="3">
        <v>5500</v>
      </c>
      <c r="I1317" s="3">
        <f t="shared" si="23"/>
        <v>-421230.40000000026</v>
      </c>
    </row>
    <row r="1318" spans="1:9" x14ac:dyDescent="0.25">
      <c r="A1318" t="s">
        <v>158</v>
      </c>
      <c r="C1318">
        <v>13766</v>
      </c>
      <c r="D1318" s="81">
        <v>43822</v>
      </c>
      <c r="E1318" s="49" t="s">
        <v>1024</v>
      </c>
      <c r="F1318" t="s">
        <v>415</v>
      </c>
      <c r="H1318" s="3">
        <v>16500</v>
      </c>
      <c r="I1318" s="3">
        <f t="shared" si="23"/>
        <v>-437730.40000000026</v>
      </c>
    </row>
    <row r="1319" spans="1:9" x14ac:dyDescent="0.25">
      <c r="A1319" t="s">
        <v>158</v>
      </c>
      <c r="C1319">
        <v>13767</v>
      </c>
      <c r="D1319" s="81">
        <v>43822</v>
      </c>
      <c r="E1319" s="49" t="s">
        <v>1025</v>
      </c>
      <c r="F1319" t="s">
        <v>393</v>
      </c>
      <c r="H1319" s="3">
        <v>3000</v>
      </c>
      <c r="I1319" s="3">
        <f t="shared" si="23"/>
        <v>-440730.40000000026</v>
      </c>
    </row>
    <row r="1320" spans="1:9" x14ac:dyDescent="0.25">
      <c r="C1320">
        <v>13768</v>
      </c>
      <c r="D1320" s="81">
        <v>43823</v>
      </c>
      <c r="E1320" s="49" t="s">
        <v>43</v>
      </c>
      <c r="F1320" t="s">
        <v>43</v>
      </c>
      <c r="I1320" s="3">
        <f t="shared" si="23"/>
        <v>-440730.40000000026</v>
      </c>
    </row>
    <row r="1321" spans="1:9" x14ac:dyDescent="0.25">
      <c r="A1321" t="s">
        <v>158</v>
      </c>
      <c r="C1321">
        <v>13769</v>
      </c>
      <c r="D1321" s="81">
        <v>43823</v>
      </c>
      <c r="E1321" s="49" t="s">
        <v>1026</v>
      </c>
      <c r="F1321" t="s">
        <v>305</v>
      </c>
      <c r="H1321" s="3">
        <v>55000</v>
      </c>
      <c r="I1321" s="3">
        <f t="shared" si="23"/>
        <v>-495730.40000000026</v>
      </c>
    </row>
    <row r="1322" spans="1:9" x14ac:dyDescent="0.25">
      <c r="A1322" t="s">
        <v>158</v>
      </c>
      <c r="C1322">
        <v>13770</v>
      </c>
      <c r="D1322" s="81">
        <v>43826</v>
      </c>
      <c r="E1322" s="49" t="s">
        <v>1027</v>
      </c>
      <c r="F1322" t="s">
        <v>288</v>
      </c>
      <c r="H1322" s="3">
        <v>20000</v>
      </c>
      <c r="I1322" s="3">
        <f t="shared" si="23"/>
        <v>-515730.40000000026</v>
      </c>
    </row>
    <row r="1323" spans="1:9" x14ac:dyDescent="0.25">
      <c r="C1323">
        <v>13771</v>
      </c>
      <c r="D1323" s="81">
        <v>43826</v>
      </c>
      <c r="E1323" s="49" t="s">
        <v>1028</v>
      </c>
      <c r="F1323" t="s">
        <v>344</v>
      </c>
      <c r="H1323" s="3">
        <v>77485</v>
      </c>
      <c r="I1323" s="3">
        <f t="shared" ref="I1323:I1347" si="24">+I1322+G1323-H1323</f>
        <v>-593215.40000000026</v>
      </c>
    </row>
    <row r="1324" spans="1:9" x14ac:dyDescent="0.25">
      <c r="C1324">
        <v>13772</v>
      </c>
      <c r="D1324" s="81">
        <v>44192</v>
      </c>
      <c r="E1324" s="49" t="s">
        <v>651</v>
      </c>
      <c r="F1324" t="s">
        <v>402</v>
      </c>
      <c r="H1324" s="3">
        <v>59985</v>
      </c>
      <c r="I1324" s="3">
        <f t="shared" si="24"/>
        <v>-653200.40000000026</v>
      </c>
    </row>
    <row r="1325" spans="1:9" x14ac:dyDescent="0.25">
      <c r="A1325" t="s">
        <v>158</v>
      </c>
      <c r="C1325">
        <v>13773</v>
      </c>
      <c r="D1325" s="81">
        <v>43822</v>
      </c>
      <c r="E1325" s="49" t="s">
        <v>1029</v>
      </c>
      <c r="F1325" t="s">
        <v>1030</v>
      </c>
      <c r="H1325" s="3">
        <v>10000</v>
      </c>
      <c r="I1325" s="3">
        <f t="shared" si="24"/>
        <v>-663200.40000000026</v>
      </c>
    </row>
    <row r="1326" spans="1:9" x14ac:dyDescent="0.25">
      <c r="D1326" s="81">
        <v>43825</v>
      </c>
      <c r="E1326" s="49" t="s">
        <v>146</v>
      </c>
      <c r="F1326" t="s">
        <v>41</v>
      </c>
      <c r="G1326" s="108">
        <v>1000000</v>
      </c>
      <c r="I1326" s="3">
        <f t="shared" si="24"/>
        <v>336799.59999999974</v>
      </c>
    </row>
    <row r="1327" spans="1:9" x14ac:dyDescent="0.25">
      <c r="C1327">
        <v>13774</v>
      </c>
      <c r="D1327" s="81">
        <v>43826</v>
      </c>
      <c r="E1327" s="49" t="s">
        <v>43</v>
      </c>
      <c r="F1327" t="s">
        <v>43</v>
      </c>
      <c r="I1327" s="3">
        <f t="shared" si="24"/>
        <v>336799.59999999974</v>
      </c>
    </row>
    <row r="1328" spans="1:9" x14ac:dyDescent="0.25">
      <c r="A1328" t="s">
        <v>158</v>
      </c>
      <c r="C1328">
        <v>13775</v>
      </c>
      <c r="D1328" s="81">
        <v>43826</v>
      </c>
      <c r="E1328" s="49" t="s">
        <v>164</v>
      </c>
      <c r="F1328" t="s">
        <v>1031</v>
      </c>
      <c r="H1328" s="3">
        <v>10000</v>
      </c>
      <c r="I1328" s="3">
        <f t="shared" si="24"/>
        <v>326799.59999999974</v>
      </c>
    </row>
    <row r="1329" spans="1:9" x14ac:dyDescent="0.25">
      <c r="A1329" t="s">
        <v>158</v>
      </c>
      <c r="C1329">
        <v>13776</v>
      </c>
      <c r="D1329" s="81">
        <v>43829</v>
      </c>
      <c r="E1329" s="49" t="s">
        <v>1032</v>
      </c>
      <c r="F1329" t="s">
        <v>288</v>
      </c>
      <c r="H1329" s="3">
        <v>20000</v>
      </c>
      <c r="I1329" s="3">
        <f t="shared" si="24"/>
        <v>306799.59999999974</v>
      </c>
    </row>
    <row r="1330" spans="1:9" x14ac:dyDescent="0.25">
      <c r="A1330" t="s">
        <v>158</v>
      </c>
      <c r="C1330">
        <v>13777</v>
      </c>
      <c r="D1330" s="81">
        <v>43829</v>
      </c>
      <c r="E1330" s="49" t="s">
        <v>665</v>
      </c>
      <c r="F1330" t="s">
        <v>308</v>
      </c>
      <c r="H1330" s="3">
        <v>6500</v>
      </c>
      <c r="I1330" s="3">
        <f t="shared" si="24"/>
        <v>300299.59999999974</v>
      </c>
    </row>
    <row r="1331" spans="1:9" x14ac:dyDescent="0.25">
      <c r="A1331" t="s">
        <v>158</v>
      </c>
      <c r="C1331">
        <v>13778</v>
      </c>
      <c r="D1331" s="81">
        <v>43829</v>
      </c>
      <c r="E1331" s="49" t="s">
        <v>308</v>
      </c>
      <c r="F1331" t="s">
        <v>717</v>
      </c>
      <c r="H1331" s="3">
        <v>3000</v>
      </c>
      <c r="I1331" s="3">
        <f t="shared" si="24"/>
        <v>297299.59999999974</v>
      </c>
    </row>
    <row r="1332" spans="1:9" x14ac:dyDescent="0.25">
      <c r="C1332">
        <v>13779</v>
      </c>
      <c r="D1332" s="81">
        <v>43829</v>
      </c>
      <c r="E1332" s="49" t="s">
        <v>1033</v>
      </c>
      <c r="F1332" t="s">
        <v>319</v>
      </c>
      <c r="H1332" s="3">
        <v>39151</v>
      </c>
      <c r="I1332" s="3">
        <f t="shared" si="24"/>
        <v>258148.59999999974</v>
      </c>
    </row>
    <row r="1333" spans="1:9" x14ac:dyDescent="0.25">
      <c r="C1333">
        <v>13780</v>
      </c>
      <c r="D1333" s="81">
        <v>43829</v>
      </c>
      <c r="E1333" s="49" t="s">
        <v>1034</v>
      </c>
      <c r="F1333" t="s">
        <v>738</v>
      </c>
      <c r="H1333" s="3">
        <v>20855</v>
      </c>
      <c r="I1333" s="3">
        <f t="shared" si="24"/>
        <v>237293.59999999974</v>
      </c>
    </row>
    <row r="1334" spans="1:9" x14ac:dyDescent="0.25">
      <c r="C1334">
        <v>13781</v>
      </c>
      <c r="D1334" s="81">
        <v>43829</v>
      </c>
      <c r="E1334" s="49" t="s">
        <v>1035</v>
      </c>
      <c r="F1334" t="s">
        <v>179</v>
      </c>
      <c r="H1334" s="3">
        <v>53616.25</v>
      </c>
      <c r="I1334" s="3">
        <f t="shared" si="24"/>
        <v>183677.34999999974</v>
      </c>
    </row>
    <row r="1335" spans="1:9" x14ac:dyDescent="0.25">
      <c r="C1335">
        <v>13782</v>
      </c>
      <c r="D1335" s="81">
        <v>43829</v>
      </c>
      <c r="E1335" s="49" t="s">
        <v>375</v>
      </c>
      <c r="F1335" t="s">
        <v>153</v>
      </c>
      <c r="H1335" s="3">
        <v>134235</v>
      </c>
      <c r="I1335" s="3">
        <f t="shared" si="24"/>
        <v>49442.349999999744</v>
      </c>
    </row>
    <row r="1336" spans="1:9" x14ac:dyDescent="0.25">
      <c r="C1336">
        <v>13783</v>
      </c>
      <c r="D1336" s="81">
        <v>43829</v>
      </c>
      <c r="E1336" s="49" t="s">
        <v>679</v>
      </c>
      <c r="F1336" t="s">
        <v>234</v>
      </c>
      <c r="H1336" s="3">
        <v>123825.96</v>
      </c>
      <c r="I1336" s="3">
        <f t="shared" si="24"/>
        <v>-74383.610000000263</v>
      </c>
    </row>
    <row r="1337" spans="1:9" x14ac:dyDescent="0.25">
      <c r="C1337">
        <v>13784</v>
      </c>
      <c r="D1337" s="81">
        <v>43829</v>
      </c>
      <c r="E1337" s="49" t="s">
        <v>428</v>
      </c>
      <c r="F1337" t="s">
        <v>486</v>
      </c>
      <c r="H1337" s="3">
        <v>7000</v>
      </c>
      <c r="I1337" s="3">
        <f t="shared" si="24"/>
        <v>-81383.610000000263</v>
      </c>
    </row>
    <row r="1338" spans="1:9" x14ac:dyDescent="0.25">
      <c r="A1338" t="s">
        <v>158</v>
      </c>
      <c r="C1338">
        <v>13785</v>
      </c>
      <c r="D1338" s="81">
        <v>43829</v>
      </c>
      <c r="E1338" s="49" t="s">
        <v>1036</v>
      </c>
      <c r="F1338" t="s">
        <v>198</v>
      </c>
      <c r="H1338" s="3">
        <v>15000</v>
      </c>
      <c r="I1338" s="3">
        <f t="shared" si="24"/>
        <v>-96383.610000000263</v>
      </c>
    </row>
    <row r="1339" spans="1:9" x14ac:dyDescent="0.25">
      <c r="A1339" t="s">
        <v>158</v>
      </c>
      <c r="C1339">
        <v>13786</v>
      </c>
      <c r="D1339" s="81">
        <v>43829</v>
      </c>
      <c r="E1339" s="49" t="s">
        <v>1037</v>
      </c>
      <c r="F1339" t="s">
        <v>365</v>
      </c>
      <c r="H1339" s="3">
        <v>30000</v>
      </c>
      <c r="I1339" s="3">
        <f t="shared" si="24"/>
        <v>-126383.61000000026</v>
      </c>
    </row>
    <row r="1340" spans="1:9" x14ac:dyDescent="0.25">
      <c r="A1340" t="s">
        <v>158</v>
      </c>
      <c r="C1340">
        <v>13787</v>
      </c>
      <c r="D1340" s="81">
        <v>43829</v>
      </c>
      <c r="E1340" s="49" t="s">
        <v>1038</v>
      </c>
      <c r="F1340" t="s">
        <v>305</v>
      </c>
      <c r="H1340" s="3">
        <v>35000</v>
      </c>
      <c r="I1340" s="3">
        <f t="shared" si="24"/>
        <v>-161383.61000000028</v>
      </c>
    </row>
    <row r="1341" spans="1:9" x14ac:dyDescent="0.25">
      <c r="C1341">
        <v>13788</v>
      </c>
      <c r="D1341" s="81">
        <v>43829</v>
      </c>
      <c r="E1341" s="49" t="s">
        <v>1039</v>
      </c>
      <c r="F1341" t="s">
        <v>450</v>
      </c>
      <c r="H1341" s="3">
        <v>5500</v>
      </c>
      <c r="I1341" s="3">
        <f t="shared" si="24"/>
        <v>-166883.61000000028</v>
      </c>
    </row>
    <row r="1342" spans="1:9" x14ac:dyDescent="0.25">
      <c r="A1342" t="s">
        <v>158</v>
      </c>
      <c r="C1342">
        <v>13789</v>
      </c>
      <c r="D1342" s="81">
        <v>43830</v>
      </c>
      <c r="E1342" s="49" t="s">
        <v>1040</v>
      </c>
      <c r="F1342" t="s">
        <v>1041</v>
      </c>
      <c r="H1342" s="3">
        <v>15000</v>
      </c>
      <c r="I1342" s="3">
        <f t="shared" si="24"/>
        <v>-181883.61000000028</v>
      </c>
    </row>
    <row r="1343" spans="1:9" x14ac:dyDescent="0.25">
      <c r="A1343" t="s">
        <v>158</v>
      </c>
      <c r="C1343">
        <v>13790</v>
      </c>
      <c r="D1343" s="81">
        <v>43830</v>
      </c>
      <c r="E1343" s="49" t="s">
        <v>331</v>
      </c>
      <c r="F1343" t="s">
        <v>294</v>
      </c>
      <c r="H1343" s="3">
        <v>23573.5</v>
      </c>
      <c r="I1343" s="3">
        <f t="shared" si="24"/>
        <v>-205457.11000000028</v>
      </c>
    </row>
    <row r="1344" spans="1:9" x14ac:dyDescent="0.25">
      <c r="A1344" t="s">
        <v>158</v>
      </c>
      <c r="C1344">
        <v>13791</v>
      </c>
      <c r="D1344" s="81">
        <v>43830</v>
      </c>
      <c r="E1344" s="49" t="s">
        <v>331</v>
      </c>
      <c r="F1344" t="s">
        <v>1042</v>
      </c>
      <c r="H1344" s="3">
        <v>15000</v>
      </c>
      <c r="I1344" s="3">
        <f t="shared" si="24"/>
        <v>-220457.11000000028</v>
      </c>
    </row>
    <row r="1345" spans="1:9" x14ac:dyDescent="0.25">
      <c r="I1345" s="3">
        <f t="shared" si="24"/>
        <v>-220457.11000000028</v>
      </c>
    </row>
    <row r="1346" spans="1:9" x14ac:dyDescent="0.25">
      <c r="F1346" t="s">
        <v>1175</v>
      </c>
      <c r="H1346" s="3">
        <v>4599.82</v>
      </c>
      <c r="I1346" s="3">
        <f t="shared" si="24"/>
        <v>-225056.93000000028</v>
      </c>
    </row>
    <row r="1347" spans="1:9" x14ac:dyDescent="0.25">
      <c r="I1347" s="3">
        <f t="shared" si="24"/>
        <v>-225056.93000000028</v>
      </c>
    </row>
    <row r="1348" spans="1:9" x14ac:dyDescent="0.25">
      <c r="F1348" t="s">
        <v>214</v>
      </c>
      <c r="G1348" s="108">
        <f>SUM(G1238:G1347)</f>
        <v>2092087.5</v>
      </c>
      <c r="H1348" s="3">
        <f>SUM(H1238:H1347)</f>
        <v>2115525.4099999997</v>
      </c>
    </row>
    <row r="1354" spans="1:9" x14ac:dyDescent="0.25">
      <c r="A1354" t="s">
        <v>158</v>
      </c>
      <c r="C1354">
        <v>13792</v>
      </c>
      <c r="D1354" s="81">
        <v>43833</v>
      </c>
      <c r="E1354" s="49" t="s">
        <v>1043</v>
      </c>
      <c r="F1354" t="s">
        <v>189</v>
      </c>
      <c r="H1354" s="3">
        <v>37216.25</v>
      </c>
      <c r="I1354" s="3">
        <f>+I1347+G1354-H1354</f>
        <v>-262273.18000000028</v>
      </c>
    </row>
    <row r="1355" spans="1:9" x14ac:dyDescent="0.25">
      <c r="A1355" t="s">
        <v>158</v>
      </c>
      <c r="C1355">
        <v>13793</v>
      </c>
      <c r="D1355" s="81">
        <v>43833</v>
      </c>
      <c r="E1355" s="49" t="s">
        <v>1043</v>
      </c>
      <c r="F1355" t="s">
        <v>189</v>
      </c>
      <c r="H1355" s="3">
        <v>37240</v>
      </c>
      <c r="I1355" s="3">
        <f t="shared" ref="I1355:I1396" si="25">+I1354+G1355-H1355</f>
        <v>-299513.18000000028</v>
      </c>
    </row>
    <row r="1356" spans="1:9" x14ac:dyDescent="0.25">
      <c r="A1356" t="s">
        <v>158</v>
      </c>
      <c r="C1356">
        <v>13794</v>
      </c>
      <c r="D1356" s="81">
        <v>43833</v>
      </c>
      <c r="E1356" s="49" t="s">
        <v>1043</v>
      </c>
      <c r="F1356" t="s">
        <v>189</v>
      </c>
      <c r="H1356" s="3">
        <v>13026.88</v>
      </c>
      <c r="I1356" s="3">
        <f t="shared" si="25"/>
        <v>-312540.06000000029</v>
      </c>
    </row>
    <row r="1357" spans="1:9" x14ac:dyDescent="0.25">
      <c r="A1357" t="s">
        <v>158</v>
      </c>
      <c r="C1357">
        <v>13795</v>
      </c>
      <c r="D1357" s="81">
        <v>43833</v>
      </c>
      <c r="E1357" s="49" t="s">
        <v>384</v>
      </c>
      <c r="F1357" t="s">
        <v>390</v>
      </c>
      <c r="H1357" s="3">
        <v>5000</v>
      </c>
      <c r="I1357" s="3">
        <f t="shared" si="25"/>
        <v>-317540.06000000029</v>
      </c>
    </row>
    <row r="1358" spans="1:9" x14ac:dyDescent="0.25">
      <c r="A1358" t="s">
        <v>158</v>
      </c>
      <c r="C1358">
        <v>13796</v>
      </c>
      <c r="D1358" s="81">
        <v>43833</v>
      </c>
      <c r="E1358" s="49" t="s">
        <v>142</v>
      </c>
      <c r="F1358" t="s">
        <v>393</v>
      </c>
      <c r="H1358" s="3">
        <v>10500</v>
      </c>
      <c r="I1358" s="3">
        <f t="shared" si="25"/>
        <v>-328040.06000000029</v>
      </c>
    </row>
    <row r="1359" spans="1:9" x14ac:dyDescent="0.25">
      <c r="C1359">
        <v>13797</v>
      </c>
      <c r="D1359" s="81">
        <v>43838</v>
      </c>
      <c r="E1359" s="49" t="s">
        <v>1044</v>
      </c>
      <c r="F1359" t="s">
        <v>443</v>
      </c>
      <c r="H1359" s="3">
        <v>27500</v>
      </c>
      <c r="I1359" s="3">
        <f t="shared" si="25"/>
        <v>-355540.06000000029</v>
      </c>
    </row>
    <row r="1360" spans="1:9" x14ac:dyDescent="0.25">
      <c r="C1360">
        <v>13798</v>
      </c>
      <c r="D1360" s="81">
        <v>43838</v>
      </c>
      <c r="E1360" s="49" t="s">
        <v>355</v>
      </c>
      <c r="F1360" t="s">
        <v>189</v>
      </c>
      <c r="H1360" s="3">
        <v>17016.88</v>
      </c>
      <c r="I1360" s="3">
        <f t="shared" si="25"/>
        <v>-372556.94000000029</v>
      </c>
    </row>
    <row r="1361" spans="1:9" x14ac:dyDescent="0.25">
      <c r="A1361" t="s">
        <v>158</v>
      </c>
      <c r="C1361">
        <v>13799</v>
      </c>
      <c r="D1361" s="81">
        <v>43838</v>
      </c>
      <c r="E1361" s="49" t="s">
        <v>948</v>
      </c>
      <c r="F1361" t="s">
        <v>701</v>
      </c>
      <c r="H1361" s="3">
        <v>1500</v>
      </c>
      <c r="I1361" s="3">
        <f t="shared" si="25"/>
        <v>-374056.94000000029</v>
      </c>
    </row>
    <row r="1362" spans="1:9" x14ac:dyDescent="0.25">
      <c r="A1362" t="s">
        <v>158</v>
      </c>
      <c r="C1362">
        <v>13800</v>
      </c>
      <c r="D1362" s="81">
        <v>43838</v>
      </c>
      <c r="E1362" s="49" t="s">
        <v>820</v>
      </c>
      <c r="F1362" t="s">
        <v>177</v>
      </c>
      <c r="H1362" s="3">
        <v>805</v>
      </c>
      <c r="I1362" s="3">
        <f t="shared" si="25"/>
        <v>-374861.94000000029</v>
      </c>
    </row>
    <row r="1363" spans="1:9" x14ac:dyDescent="0.25">
      <c r="A1363" t="s">
        <v>158</v>
      </c>
      <c r="C1363">
        <v>13801</v>
      </c>
      <c r="D1363" s="81">
        <v>43838</v>
      </c>
      <c r="E1363" s="49" t="s">
        <v>826</v>
      </c>
      <c r="F1363" t="s">
        <v>49</v>
      </c>
      <c r="H1363" s="3">
        <v>3060</v>
      </c>
      <c r="I1363" s="3">
        <f t="shared" si="25"/>
        <v>-377921.94000000029</v>
      </c>
    </row>
    <row r="1364" spans="1:9" x14ac:dyDescent="0.25">
      <c r="A1364" t="s">
        <v>158</v>
      </c>
      <c r="C1364">
        <v>13802</v>
      </c>
      <c r="D1364" s="81">
        <v>43838</v>
      </c>
      <c r="E1364" s="49" t="s">
        <v>956</v>
      </c>
      <c r="F1364" t="s">
        <v>466</v>
      </c>
      <c r="H1364" s="3">
        <v>31194.03</v>
      </c>
      <c r="I1364" s="3">
        <f t="shared" si="25"/>
        <v>-409115.97000000032</v>
      </c>
    </row>
    <row r="1365" spans="1:9" x14ac:dyDescent="0.25">
      <c r="A1365" t="s">
        <v>158</v>
      </c>
      <c r="C1365">
        <v>13803</v>
      </c>
      <c r="D1365" s="81">
        <v>43839</v>
      </c>
      <c r="E1365" s="49" t="s">
        <v>330</v>
      </c>
      <c r="F1365" t="s">
        <v>377</v>
      </c>
      <c r="H1365" s="3">
        <v>5000</v>
      </c>
      <c r="I1365" s="3">
        <f t="shared" si="25"/>
        <v>-414115.97000000032</v>
      </c>
    </row>
    <row r="1366" spans="1:9" x14ac:dyDescent="0.25">
      <c r="A1366" t="s">
        <v>158</v>
      </c>
      <c r="C1366">
        <v>13804</v>
      </c>
      <c r="D1366" s="81">
        <v>43839</v>
      </c>
      <c r="E1366" s="49" t="s">
        <v>1045</v>
      </c>
      <c r="F1366" t="s">
        <v>1046</v>
      </c>
      <c r="H1366" s="3">
        <v>2000</v>
      </c>
      <c r="I1366" s="3">
        <f t="shared" si="25"/>
        <v>-416115.97000000032</v>
      </c>
    </row>
    <row r="1367" spans="1:9" x14ac:dyDescent="0.25">
      <c r="A1367" t="s">
        <v>158</v>
      </c>
      <c r="C1367">
        <v>13805</v>
      </c>
      <c r="D1367" s="81">
        <v>43840</v>
      </c>
      <c r="E1367" s="49" t="s">
        <v>142</v>
      </c>
      <c r="F1367" t="s">
        <v>349</v>
      </c>
      <c r="H1367" s="3">
        <v>800</v>
      </c>
      <c r="I1367" s="3">
        <f t="shared" si="25"/>
        <v>-416915.97000000032</v>
      </c>
    </row>
    <row r="1368" spans="1:9" x14ac:dyDescent="0.25">
      <c r="A1368" t="s">
        <v>158</v>
      </c>
      <c r="C1368">
        <v>13806</v>
      </c>
      <c r="D1368" s="81">
        <v>43840</v>
      </c>
      <c r="E1368" s="49" t="s">
        <v>845</v>
      </c>
      <c r="F1368" t="s">
        <v>1047</v>
      </c>
      <c r="H1368" s="3">
        <v>2900</v>
      </c>
      <c r="I1368" s="3">
        <f t="shared" si="25"/>
        <v>-419815.97000000032</v>
      </c>
    </row>
    <row r="1369" spans="1:9" x14ac:dyDescent="0.25">
      <c r="C1369">
        <v>13807</v>
      </c>
      <c r="D1369" s="81">
        <v>43844</v>
      </c>
      <c r="E1369" s="49" t="s">
        <v>568</v>
      </c>
      <c r="F1369" t="s">
        <v>415</v>
      </c>
      <c r="H1369" s="3">
        <v>16500</v>
      </c>
      <c r="I1369" s="3">
        <f t="shared" si="25"/>
        <v>-436315.97000000032</v>
      </c>
    </row>
    <row r="1370" spans="1:9" x14ac:dyDescent="0.25">
      <c r="C1370">
        <v>13808</v>
      </c>
      <c r="D1370" s="81">
        <v>43861</v>
      </c>
      <c r="E1370" s="49" t="s">
        <v>43</v>
      </c>
      <c r="F1370" t="s">
        <v>43</v>
      </c>
      <c r="I1370" s="3">
        <f t="shared" si="25"/>
        <v>-436315.97000000032</v>
      </c>
    </row>
    <row r="1371" spans="1:9" x14ac:dyDescent="0.25">
      <c r="C1371">
        <v>13809</v>
      </c>
      <c r="D1371" s="81">
        <v>43861</v>
      </c>
      <c r="E1371" s="49" t="s">
        <v>142</v>
      </c>
      <c r="F1371" t="s">
        <v>288</v>
      </c>
      <c r="H1371" s="3">
        <v>20000</v>
      </c>
      <c r="I1371" s="3">
        <f t="shared" si="25"/>
        <v>-456315.97000000032</v>
      </c>
    </row>
    <row r="1372" spans="1:9" x14ac:dyDescent="0.25">
      <c r="C1372">
        <v>13810</v>
      </c>
      <c r="D1372" s="81">
        <v>43861</v>
      </c>
      <c r="E1372" s="49" t="s">
        <v>142</v>
      </c>
      <c r="F1372" t="s">
        <v>57</v>
      </c>
      <c r="H1372" s="3">
        <v>20000</v>
      </c>
      <c r="I1372" s="3">
        <f t="shared" si="25"/>
        <v>-476315.97000000032</v>
      </c>
    </row>
    <row r="1373" spans="1:9" x14ac:dyDescent="0.25">
      <c r="C1373">
        <v>13811</v>
      </c>
      <c r="D1373" s="81">
        <v>43861</v>
      </c>
      <c r="E1373" s="49" t="s">
        <v>142</v>
      </c>
      <c r="F1373" t="s">
        <v>717</v>
      </c>
      <c r="H1373" s="3">
        <v>10000</v>
      </c>
      <c r="I1373" s="3">
        <f t="shared" si="25"/>
        <v>-486315.97000000032</v>
      </c>
    </row>
    <row r="1374" spans="1:9" x14ac:dyDescent="0.25">
      <c r="C1374">
        <v>13812</v>
      </c>
      <c r="D1374" s="81">
        <v>43861</v>
      </c>
      <c r="E1374" s="49" t="s">
        <v>142</v>
      </c>
      <c r="F1374" t="s">
        <v>399</v>
      </c>
      <c r="H1374" s="3">
        <v>10000</v>
      </c>
      <c r="I1374" s="3">
        <f t="shared" si="25"/>
        <v>-496315.97000000032</v>
      </c>
    </row>
    <row r="1375" spans="1:9" x14ac:dyDescent="0.25">
      <c r="C1375">
        <v>13813</v>
      </c>
      <c r="D1375" s="81">
        <v>43861</v>
      </c>
      <c r="E1375" s="49" t="s">
        <v>142</v>
      </c>
      <c r="F1375" t="s">
        <v>719</v>
      </c>
      <c r="H1375" s="3">
        <v>15000</v>
      </c>
      <c r="I1375" s="3">
        <f t="shared" si="25"/>
        <v>-511315.97000000032</v>
      </c>
    </row>
    <row r="1376" spans="1:9" x14ac:dyDescent="0.25">
      <c r="C1376">
        <v>13814</v>
      </c>
      <c r="D1376" s="81">
        <v>43861</v>
      </c>
      <c r="E1376" s="49" t="s">
        <v>142</v>
      </c>
      <c r="F1376" t="s">
        <v>194</v>
      </c>
      <c r="H1376" s="3">
        <v>10000</v>
      </c>
      <c r="I1376" s="3">
        <f t="shared" si="25"/>
        <v>-521315.97000000032</v>
      </c>
    </row>
    <row r="1377" spans="3:9" x14ac:dyDescent="0.25">
      <c r="C1377">
        <v>13815</v>
      </c>
      <c r="D1377" s="81">
        <v>43861</v>
      </c>
      <c r="E1377" s="49" t="s">
        <v>142</v>
      </c>
      <c r="F1377" t="s">
        <v>294</v>
      </c>
      <c r="H1377" s="3">
        <v>15000</v>
      </c>
      <c r="I1377" s="3">
        <f t="shared" si="25"/>
        <v>-536315.97000000032</v>
      </c>
    </row>
    <row r="1378" spans="3:9" x14ac:dyDescent="0.25">
      <c r="C1378">
        <v>13816</v>
      </c>
      <c r="D1378" s="81">
        <v>43861</v>
      </c>
      <c r="E1378" s="49" t="s">
        <v>142</v>
      </c>
      <c r="F1378" t="s">
        <v>303</v>
      </c>
      <c r="H1378" s="3">
        <v>7000</v>
      </c>
      <c r="I1378" s="3">
        <f t="shared" si="25"/>
        <v>-543315.97000000032</v>
      </c>
    </row>
    <row r="1379" spans="3:9" x14ac:dyDescent="0.25">
      <c r="C1379">
        <v>13817</v>
      </c>
      <c r="D1379" s="81">
        <v>43861</v>
      </c>
      <c r="E1379" s="49" t="s">
        <v>142</v>
      </c>
      <c r="F1379" t="s">
        <v>302</v>
      </c>
      <c r="H1379" s="3">
        <v>9000</v>
      </c>
      <c r="I1379" s="3">
        <f t="shared" si="25"/>
        <v>-552315.97000000032</v>
      </c>
    </row>
    <row r="1380" spans="3:9" x14ac:dyDescent="0.25">
      <c r="C1380">
        <v>13818</v>
      </c>
      <c r="D1380" s="81">
        <v>43861</v>
      </c>
      <c r="E1380" s="49" t="s">
        <v>142</v>
      </c>
      <c r="F1380" t="s">
        <v>312</v>
      </c>
      <c r="H1380" s="3">
        <v>7000</v>
      </c>
      <c r="I1380" s="3">
        <f t="shared" si="25"/>
        <v>-559315.97000000032</v>
      </c>
    </row>
    <row r="1381" spans="3:9" x14ac:dyDescent="0.25">
      <c r="C1381">
        <v>13819</v>
      </c>
      <c r="D1381" s="81">
        <v>43861</v>
      </c>
      <c r="E1381" s="49" t="s">
        <v>142</v>
      </c>
      <c r="F1381" t="s">
        <v>320</v>
      </c>
      <c r="H1381" s="3">
        <v>8000</v>
      </c>
      <c r="I1381" s="3">
        <f t="shared" si="25"/>
        <v>-567315.97000000032</v>
      </c>
    </row>
    <row r="1382" spans="3:9" x14ac:dyDescent="0.25">
      <c r="C1382">
        <v>13820</v>
      </c>
      <c r="D1382" s="81">
        <v>43861</v>
      </c>
      <c r="E1382" s="49" t="s">
        <v>142</v>
      </c>
      <c r="F1382" t="s">
        <v>49</v>
      </c>
      <c r="H1382" s="3">
        <v>6000</v>
      </c>
      <c r="I1382" s="3">
        <f t="shared" si="25"/>
        <v>-573315.97000000032</v>
      </c>
    </row>
    <row r="1383" spans="3:9" x14ac:dyDescent="0.25">
      <c r="C1383">
        <v>13821</v>
      </c>
      <c r="D1383" s="81">
        <v>43861</v>
      </c>
      <c r="E1383" s="49" t="s">
        <v>142</v>
      </c>
      <c r="F1383" t="s">
        <v>50</v>
      </c>
      <c r="H1383" s="3">
        <v>8000</v>
      </c>
      <c r="I1383" s="3">
        <f t="shared" si="25"/>
        <v>-581315.97000000032</v>
      </c>
    </row>
    <row r="1384" spans="3:9" x14ac:dyDescent="0.25">
      <c r="C1384">
        <v>13822</v>
      </c>
      <c r="D1384" s="81">
        <v>43861</v>
      </c>
      <c r="E1384" s="49" t="s">
        <v>142</v>
      </c>
      <c r="F1384" t="s">
        <v>48</v>
      </c>
      <c r="H1384" s="3">
        <v>8000</v>
      </c>
      <c r="I1384" s="3">
        <f t="shared" si="25"/>
        <v>-589315.97000000032</v>
      </c>
    </row>
    <row r="1385" spans="3:9" x14ac:dyDescent="0.25">
      <c r="C1385">
        <v>13823</v>
      </c>
      <c r="D1385" s="81">
        <v>43861</v>
      </c>
      <c r="E1385" s="49" t="s">
        <v>142</v>
      </c>
      <c r="F1385" t="s">
        <v>304</v>
      </c>
      <c r="H1385" s="3">
        <v>7000</v>
      </c>
      <c r="I1385" s="3">
        <f t="shared" si="25"/>
        <v>-596315.97000000032</v>
      </c>
    </row>
    <row r="1386" spans="3:9" x14ac:dyDescent="0.25">
      <c r="C1386">
        <v>13824</v>
      </c>
      <c r="D1386" s="81">
        <v>43861</v>
      </c>
      <c r="E1386" s="49" t="s">
        <v>142</v>
      </c>
      <c r="F1386" t="s">
        <v>195</v>
      </c>
      <c r="H1386" s="3">
        <v>7000</v>
      </c>
      <c r="I1386" s="3">
        <f t="shared" si="25"/>
        <v>-603315.97000000032</v>
      </c>
    </row>
    <row r="1387" spans="3:9" x14ac:dyDescent="0.25">
      <c r="C1387">
        <v>13825</v>
      </c>
      <c r="D1387" s="81">
        <v>43861</v>
      </c>
      <c r="E1387" s="49" t="s">
        <v>142</v>
      </c>
      <c r="F1387" t="s">
        <v>383</v>
      </c>
      <c r="H1387" s="3">
        <v>3000</v>
      </c>
      <c r="I1387" s="3">
        <f t="shared" si="25"/>
        <v>-606315.97000000032</v>
      </c>
    </row>
    <row r="1388" spans="3:9" x14ac:dyDescent="0.25">
      <c r="C1388">
        <v>13826</v>
      </c>
      <c r="D1388" s="81">
        <v>43861</v>
      </c>
      <c r="E1388" s="49" t="s">
        <v>142</v>
      </c>
      <c r="F1388" t="s">
        <v>461</v>
      </c>
      <c r="H1388" s="3">
        <v>5000</v>
      </c>
      <c r="I1388" s="3">
        <f t="shared" si="25"/>
        <v>-611315.97000000032</v>
      </c>
    </row>
    <row r="1389" spans="3:9" x14ac:dyDescent="0.25">
      <c r="C1389">
        <v>13827</v>
      </c>
      <c r="D1389" s="81">
        <v>43861</v>
      </c>
      <c r="E1389" s="49" t="s">
        <v>43</v>
      </c>
      <c r="F1389" t="s">
        <v>43</v>
      </c>
      <c r="I1389" s="3">
        <f t="shared" si="25"/>
        <v>-611315.97000000032</v>
      </c>
    </row>
    <row r="1390" spans="3:9" x14ac:dyDescent="0.25">
      <c r="C1390">
        <v>13828</v>
      </c>
      <c r="D1390" s="81">
        <v>43861</v>
      </c>
      <c r="E1390" s="49" t="s">
        <v>142</v>
      </c>
      <c r="F1390" t="s">
        <v>435</v>
      </c>
      <c r="H1390" s="3">
        <v>9000</v>
      </c>
      <c r="I1390" s="3">
        <f t="shared" si="25"/>
        <v>-620315.97000000032</v>
      </c>
    </row>
    <row r="1391" spans="3:9" x14ac:dyDescent="0.25">
      <c r="C1391">
        <v>13829</v>
      </c>
      <c r="D1391" s="81">
        <v>43861</v>
      </c>
      <c r="E1391" s="49" t="s">
        <v>43</v>
      </c>
      <c r="F1391" t="s">
        <v>43</v>
      </c>
      <c r="I1391" s="3">
        <f t="shared" si="25"/>
        <v>-620315.97000000032</v>
      </c>
    </row>
    <row r="1392" spans="3:9" x14ac:dyDescent="0.25">
      <c r="C1392">
        <v>13830</v>
      </c>
      <c r="D1392" s="81">
        <v>43496</v>
      </c>
      <c r="E1392" s="49" t="s">
        <v>142</v>
      </c>
      <c r="F1392" t="s">
        <v>415</v>
      </c>
      <c r="H1392" s="3">
        <v>7000</v>
      </c>
      <c r="I1392" s="3">
        <f t="shared" si="25"/>
        <v>-627315.97000000032</v>
      </c>
    </row>
    <row r="1393" spans="1:9" x14ac:dyDescent="0.25">
      <c r="C1393">
        <v>13831</v>
      </c>
      <c r="D1393" s="81">
        <v>43861</v>
      </c>
      <c r="E1393" s="49" t="s">
        <v>142</v>
      </c>
      <c r="F1393" t="s">
        <v>722</v>
      </c>
      <c r="H1393" s="3">
        <v>9000</v>
      </c>
      <c r="I1393" s="3">
        <f t="shared" si="25"/>
        <v>-636315.97000000032</v>
      </c>
    </row>
    <row r="1394" spans="1:9" x14ac:dyDescent="0.25">
      <c r="C1394">
        <v>13832</v>
      </c>
      <c r="D1394" s="81">
        <v>43861</v>
      </c>
      <c r="E1394" s="49" t="s">
        <v>142</v>
      </c>
      <c r="F1394" t="s">
        <v>721</v>
      </c>
      <c r="H1394" s="3">
        <v>5000</v>
      </c>
      <c r="I1394" s="3">
        <f t="shared" si="25"/>
        <v>-641315.97000000032</v>
      </c>
    </row>
    <row r="1395" spans="1:9" x14ac:dyDescent="0.25">
      <c r="C1395">
        <v>13833</v>
      </c>
      <c r="D1395" s="81">
        <v>43861</v>
      </c>
      <c r="E1395" s="49" t="s">
        <v>142</v>
      </c>
      <c r="F1395" t="s">
        <v>350</v>
      </c>
      <c r="H1395" s="3">
        <v>5000</v>
      </c>
      <c r="I1395" s="3">
        <f t="shared" si="25"/>
        <v>-646315.97000000032</v>
      </c>
    </row>
    <row r="1396" spans="1:9" x14ac:dyDescent="0.25">
      <c r="C1396">
        <v>13834</v>
      </c>
      <c r="D1396" s="81">
        <v>43861</v>
      </c>
      <c r="E1396" s="49" t="s">
        <v>142</v>
      </c>
      <c r="F1396" t="s">
        <v>1048</v>
      </c>
      <c r="H1396" s="3">
        <v>7000</v>
      </c>
      <c r="I1396" s="3">
        <f t="shared" si="25"/>
        <v>-653315.97000000032</v>
      </c>
    </row>
    <row r="1397" spans="1:9" x14ac:dyDescent="0.25">
      <c r="C1397">
        <v>13835</v>
      </c>
      <c r="D1397" s="81">
        <v>43861</v>
      </c>
      <c r="E1397" s="49" t="s">
        <v>1049</v>
      </c>
      <c r="F1397" t="s">
        <v>327</v>
      </c>
      <c r="H1397" s="3">
        <v>21000</v>
      </c>
      <c r="I1397" s="3">
        <f t="shared" ref="I1397:I1467" si="26">+I1396+G1397-H1397</f>
        <v>-674315.97000000032</v>
      </c>
    </row>
    <row r="1398" spans="1:9" x14ac:dyDescent="0.25">
      <c r="C1398">
        <v>13836</v>
      </c>
      <c r="D1398" s="81">
        <v>43861</v>
      </c>
      <c r="E1398" s="49" t="s">
        <v>331</v>
      </c>
      <c r="F1398" t="s">
        <v>288</v>
      </c>
      <c r="H1398" s="3">
        <v>25300</v>
      </c>
      <c r="I1398" s="3">
        <f t="shared" si="26"/>
        <v>-699615.97000000032</v>
      </c>
    </row>
    <row r="1399" spans="1:9" x14ac:dyDescent="0.25">
      <c r="D1399" s="81">
        <v>43861</v>
      </c>
      <c r="E1399" t="s">
        <v>1176</v>
      </c>
      <c r="F1399" t="s">
        <v>41</v>
      </c>
      <c r="G1399" s="108">
        <v>85452.2</v>
      </c>
      <c r="I1399" s="3">
        <f t="shared" si="26"/>
        <v>-614163.77000000037</v>
      </c>
    </row>
    <row r="1400" spans="1:9" x14ac:dyDescent="0.25">
      <c r="F1400" t="s">
        <v>1175</v>
      </c>
      <c r="H1400" s="3">
        <v>3200.95</v>
      </c>
      <c r="I1400" s="3">
        <f t="shared" si="26"/>
        <v>-617364.72000000032</v>
      </c>
    </row>
    <row r="1402" spans="1:9" x14ac:dyDescent="0.25">
      <c r="F1402" t="s">
        <v>214</v>
      </c>
      <c r="G1402" s="108">
        <f>SUM(G1354:G1400)</f>
        <v>85452.2</v>
      </c>
      <c r="H1402" s="3">
        <f>SUM(H1354:H1400)</f>
        <v>477759.99000000005</v>
      </c>
    </row>
    <row r="1405" spans="1:9" x14ac:dyDescent="0.25">
      <c r="D1405" s="81">
        <v>43866</v>
      </c>
      <c r="E1405" s="49" t="s">
        <v>41</v>
      </c>
      <c r="F1405" t="s">
        <v>41</v>
      </c>
      <c r="G1405" s="108">
        <v>1092087.5</v>
      </c>
      <c r="I1405" s="3">
        <f>+I1400+G1405-H1405</f>
        <v>474722.77999999968</v>
      </c>
    </row>
    <row r="1406" spans="1:9" x14ac:dyDescent="0.25">
      <c r="A1406" t="s">
        <v>158</v>
      </c>
      <c r="B1406">
        <v>342</v>
      </c>
      <c r="C1406">
        <v>13837</v>
      </c>
      <c r="D1406" s="81">
        <v>43867</v>
      </c>
      <c r="E1406" s="49" t="s">
        <v>560</v>
      </c>
      <c r="F1406" t="s">
        <v>1050</v>
      </c>
      <c r="H1406" s="3">
        <v>188875</v>
      </c>
      <c r="I1406" s="3">
        <f t="shared" si="26"/>
        <v>285847.77999999968</v>
      </c>
    </row>
    <row r="1407" spans="1:9" x14ac:dyDescent="0.25">
      <c r="A1407" t="s">
        <v>158</v>
      </c>
      <c r="B1407">
        <v>421</v>
      </c>
      <c r="C1407">
        <v>13838</v>
      </c>
      <c r="D1407" s="81">
        <v>43867</v>
      </c>
      <c r="E1407" s="49" t="s">
        <v>1051</v>
      </c>
      <c r="F1407" t="s">
        <v>173</v>
      </c>
      <c r="H1407" s="3">
        <v>35040</v>
      </c>
      <c r="I1407" s="3">
        <f t="shared" si="26"/>
        <v>250807.77999999968</v>
      </c>
    </row>
    <row r="1408" spans="1:9" x14ac:dyDescent="0.25">
      <c r="A1408" t="s">
        <v>158</v>
      </c>
      <c r="B1408">
        <v>421</v>
      </c>
      <c r="C1408">
        <v>13839</v>
      </c>
      <c r="D1408" s="81">
        <v>43867</v>
      </c>
      <c r="E1408" s="49" t="s">
        <v>679</v>
      </c>
      <c r="F1408" t="s">
        <v>234</v>
      </c>
      <c r="H1408" s="3">
        <v>61989</v>
      </c>
      <c r="I1408" s="3">
        <f t="shared" si="26"/>
        <v>188818.77999999968</v>
      </c>
    </row>
    <row r="1409" spans="1:9" x14ac:dyDescent="0.25">
      <c r="B1409">
        <v>421</v>
      </c>
      <c r="C1409">
        <v>13840</v>
      </c>
      <c r="D1409" s="81">
        <v>43868</v>
      </c>
      <c r="E1409" s="49" t="s">
        <v>1052</v>
      </c>
      <c r="F1409" t="s">
        <v>362</v>
      </c>
      <c r="H1409" s="3">
        <v>50130</v>
      </c>
      <c r="I1409" s="3">
        <f t="shared" si="26"/>
        <v>138688.77999999968</v>
      </c>
    </row>
    <row r="1410" spans="1:9" x14ac:dyDescent="0.25">
      <c r="B1410">
        <v>421</v>
      </c>
      <c r="C1410">
        <v>13841</v>
      </c>
      <c r="D1410" s="81">
        <v>43868</v>
      </c>
      <c r="E1410" s="49" t="s">
        <v>1053</v>
      </c>
      <c r="F1410" t="s">
        <v>1054</v>
      </c>
      <c r="H1410" s="3">
        <v>2000</v>
      </c>
      <c r="I1410" s="3">
        <f t="shared" si="26"/>
        <v>136688.77999999968</v>
      </c>
    </row>
    <row r="1411" spans="1:9" x14ac:dyDescent="0.25">
      <c r="A1411" t="s">
        <v>158</v>
      </c>
      <c r="B1411">
        <v>213</v>
      </c>
      <c r="C1411">
        <v>13842</v>
      </c>
      <c r="D1411" s="81">
        <v>43868</v>
      </c>
      <c r="E1411" s="49" t="s">
        <v>1055</v>
      </c>
      <c r="F1411" t="s">
        <v>177</v>
      </c>
      <c r="H1411" s="3">
        <v>805</v>
      </c>
      <c r="I1411" s="3">
        <f t="shared" si="26"/>
        <v>135883.77999999968</v>
      </c>
    </row>
    <row r="1412" spans="1:9" x14ac:dyDescent="0.25">
      <c r="A1412" t="s">
        <v>158</v>
      </c>
      <c r="B1412">
        <v>213</v>
      </c>
      <c r="C1412">
        <v>13843</v>
      </c>
      <c r="D1412" s="81">
        <v>43868</v>
      </c>
      <c r="E1412" s="49" t="s">
        <v>306</v>
      </c>
      <c r="F1412" t="s">
        <v>701</v>
      </c>
      <c r="H1412" s="3">
        <v>1500</v>
      </c>
      <c r="I1412" s="3">
        <f t="shared" si="26"/>
        <v>134383.77999999968</v>
      </c>
    </row>
    <row r="1413" spans="1:9" x14ac:dyDescent="0.25">
      <c r="A1413" t="s">
        <v>158</v>
      </c>
      <c r="B1413">
        <v>221</v>
      </c>
      <c r="C1413">
        <v>13844</v>
      </c>
      <c r="D1413" s="81">
        <v>43868</v>
      </c>
      <c r="E1413" s="49" t="s">
        <v>481</v>
      </c>
      <c r="F1413" t="s">
        <v>464</v>
      </c>
      <c r="H1413" s="3">
        <v>24787.24</v>
      </c>
      <c r="I1413" s="3">
        <f t="shared" si="26"/>
        <v>109596.53999999967</v>
      </c>
    </row>
    <row r="1414" spans="1:9" x14ac:dyDescent="0.25">
      <c r="A1414" t="s">
        <v>158</v>
      </c>
      <c r="B1414">
        <v>213</v>
      </c>
      <c r="C1414">
        <v>13845</v>
      </c>
      <c r="D1414" s="81">
        <v>43868</v>
      </c>
      <c r="E1414" s="49" t="s">
        <v>454</v>
      </c>
      <c r="F1414" t="s">
        <v>466</v>
      </c>
      <c r="H1414" s="3">
        <v>31637.18</v>
      </c>
      <c r="I1414" s="3">
        <f t="shared" si="26"/>
        <v>77959.359999999666</v>
      </c>
    </row>
    <row r="1415" spans="1:9" x14ac:dyDescent="0.25">
      <c r="B1415">
        <v>213</v>
      </c>
      <c r="C1415">
        <v>13846</v>
      </c>
      <c r="D1415" s="81">
        <v>43868</v>
      </c>
      <c r="E1415" s="49" t="s">
        <v>1056</v>
      </c>
      <c r="F1415" t="s">
        <v>49</v>
      </c>
      <c r="H1415" s="3">
        <v>3095</v>
      </c>
      <c r="I1415" s="3">
        <f t="shared" si="26"/>
        <v>74864.359999999666</v>
      </c>
    </row>
    <row r="1416" spans="1:9" x14ac:dyDescent="0.25">
      <c r="A1416" t="s">
        <v>158</v>
      </c>
      <c r="B1416">
        <v>421</v>
      </c>
      <c r="C1416">
        <v>13847</v>
      </c>
      <c r="D1416" s="81">
        <v>43871</v>
      </c>
      <c r="E1416" s="49" t="s">
        <v>155</v>
      </c>
      <c r="F1416" t="s">
        <v>1057</v>
      </c>
      <c r="H1416" s="3">
        <v>1000</v>
      </c>
      <c r="I1416" s="3">
        <f t="shared" si="26"/>
        <v>73864.359999999666</v>
      </c>
    </row>
    <row r="1417" spans="1:9" x14ac:dyDescent="0.25">
      <c r="D1417" s="81">
        <v>43871</v>
      </c>
      <c r="E1417" s="49" t="s">
        <v>41</v>
      </c>
      <c r="G1417" s="108">
        <v>7604200</v>
      </c>
      <c r="I1417" s="3">
        <f t="shared" si="26"/>
        <v>7678064.3599999994</v>
      </c>
    </row>
    <row r="1418" spans="1:9" x14ac:dyDescent="0.25">
      <c r="A1418" t="s">
        <v>158</v>
      </c>
      <c r="B1418">
        <v>241</v>
      </c>
      <c r="C1418">
        <v>13848</v>
      </c>
      <c r="D1418" s="81">
        <v>43871</v>
      </c>
      <c r="E1418" s="49" t="s">
        <v>1058</v>
      </c>
      <c r="F1418" t="s">
        <v>721</v>
      </c>
      <c r="H1418" s="3">
        <v>2100</v>
      </c>
      <c r="I1418" s="3">
        <f t="shared" si="26"/>
        <v>7675964.3599999994</v>
      </c>
    </row>
    <row r="1419" spans="1:9" x14ac:dyDescent="0.25">
      <c r="A1419" t="s">
        <v>158</v>
      </c>
      <c r="B1419">
        <v>421</v>
      </c>
      <c r="C1419">
        <v>13849</v>
      </c>
      <c r="D1419" s="81">
        <v>43871</v>
      </c>
      <c r="E1419" s="49" t="s">
        <v>330</v>
      </c>
      <c r="F1419" t="s">
        <v>1059</v>
      </c>
      <c r="H1419" s="3">
        <v>10000</v>
      </c>
      <c r="I1419" s="3">
        <f t="shared" si="26"/>
        <v>7665964.3599999994</v>
      </c>
    </row>
    <row r="1420" spans="1:9" x14ac:dyDescent="0.25">
      <c r="A1420" t="s">
        <v>158</v>
      </c>
      <c r="B1420">
        <v>122</v>
      </c>
      <c r="C1420">
        <v>13850</v>
      </c>
      <c r="D1420" s="81">
        <v>43871</v>
      </c>
      <c r="E1420" s="49" t="s">
        <v>448</v>
      </c>
      <c r="F1420" t="s">
        <v>1060</v>
      </c>
      <c r="H1420" s="3">
        <v>10000</v>
      </c>
      <c r="I1420" s="3">
        <f t="shared" si="26"/>
        <v>7655964.3599999994</v>
      </c>
    </row>
    <row r="1421" spans="1:9" x14ac:dyDescent="0.25">
      <c r="A1421" t="s">
        <v>158</v>
      </c>
      <c r="B1421">
        <v>122</v>
      </c>
      <c r="C1421">
        <v>13851</v>
      </c>
      <c r="D1421" s="81">
        <v>43871</v>
      </c>
      <c r="E1421" s="49" t="s">
        <v>428</v>
      </c>
      <c r="F1421" t="s">
        <v>665</v>
      </c>
      <c r="H1421" s="3">
        <v>5000</v>
      </c>
      <c r="I1421" s="3">
        <f t="shared" si="26"/>
        <v>7650964.3599999994</v>
      </c>
    </row>
    <row r="1422" spans="1:9" x14ac:dyDescent="0.25">
      <c r="A1422" t="s">
        <v>158</v>
      </c>
      <c r="B1422">
        <v>122</v>
      </c>
      <c r="C1422">
        <v>13852</v>
      </c>
      <c r="D1422" s="81">
        <v>43874</v>
      </c>
      <c r="E1422" s="49" t="s">
        <v>142</v>
      </c>
      <c r="F1422" t="s">
        <v>1061</v>
      </c>
      <c r="H1422" s="3">
        <v>7000</v>
      </c>
      <c r="I1422" s="3">
        <f t="shared" si="26"/>
        <v>7643964.3599999994</v>
      </c>
    </row>
    <row r="1423" spans="1:9" x14ac:dyDescent="0.25">
      <c r="A1423" t="s">
        <v>158</v>
      </c>
      <c r="B1423">
        <v>344</v>
      </c>
      <c r="C1423">
        <v>13853</v>
      </c>
      <c r="D1423" s="81">
        <v>43874</v>
      </c>
      <c r="E1423" s="49" t="s">
        <v>845</v>
      </c>
      <c r="F1423" t="s">
        <v>846</v>
      </c>
      <c r="H1423" s="3">
        <v>4800</v>
      </c>
      <c r="I1423" s="3">
        <f t="shared" si="26"/>
        <v>7639164.3599999994</v>
      </c>
    </row>
    <row r="1424" spans="1:9" x14ac:dyDescent="0.25">
      <c r="A1424" t="s">
        <v>158</v>
      </c>
      <c r="B1424">
        <v>426</v>
      </c>
      <c r="C1424">
        <v>13854</v>
      </c>
      <c r="D1424" s="81">
        <v>43874</v>
      </c>
      <c r="E1424" s="49" t="s">
        <v>1062</v>
      </c>
      <c r="F1424" t="s">
        <v>1063</v>
      </c>
      <c r="H1424" s="3">
        <v>6000</v>
      </c>
      <c r="I1424" s="3">
        <f t="shared" si="26"/>
        <v>7633164.3599999994</v>
      </c>
    </row>
    <row r="1425" spans="1:9" x14ac:dyDescent="0.25">
      <c r="A1425" t="s">
        <v>158</v>
      </c>
      <c r="B1425">
        <v>426</v>
      </c>
      <c r="C1425">
        <v>13855</v>
      </c>
      <c r="D1425" s="81">
        <v>43874</v>
      </c>
      <c r="E1425" s="49" t="s">
        <v>1064</v>
      </c>
      <c r="F1425" t="s">
        <v>1065</v>
      </c>
      <c r="H1425" s="3">
        <v>5000</v>
      </c>
      <c r="I1425" s="3">
        <f t="shared" si="26"/>
        <v>7628164.3599999994</v>
      </c>
    </row>
    <row r="1426" spans="1:9" x14ac:dyDescent="0.25">
      <c r="A1426" t="s">
        <v>158</v>
      </c>
      <c r="B1426">
        <v>343</v>
      </c>
      <c r="C1426">
        <v>13856</v>
      </c>
      <c r="D1426" s="81">
        <v>43875</v>
      </c>
      <c r="E1426" s="49" t="s">
        <v>1066</v>
      </c>
      <c r="F1426" t="s">
        <v>511</v>
      </c>
      <c r="H1426" s="3">
        <v>85000</v>
      </c>
      <c r="I1426" s="3">
        <f t="shared" si="26"/>
        <v>7543164.3599999994</v>
      </c>
    </row>
    <row r="1427" spans="1:9" x14ac:dyDescent="0.25">
      <c r="A1427" t="s">
        <v>158</v>
      </c>
      <c r="B1427">
        <v>421</v>
      </c>
      <c r="C1427">
        <v>13857</v>
      </c>
      <c r="D1427" s="81">
        <v>43875</v>
      </c>
      <c r="E1427" s="49" t="s">
        <v>847</v>
      </c>
      <c r="F1427" t="s">
        <v>1067</v>
      </c>
      <c r="H1427" s="3">
        <v>30000</v>
      </c>
      <c r="I1427" s="3">
        <f t="shared" si="26"/>
        <v>7513164.3599999994</v>
      </c>
    </row>
    <row r="1428" spans="1:9" x14ac:dyDescent="0.25">
      <c r="A1428" t="s">
        <v>158</v>
      </c>
      <c r="B1428">
        <v>426</v>
      </c>
      <c r="C1428">
        <v>13858</v>
      </c>
      <c r="D1428" s="81">
        <v>43875</v>
      </c>
      <c r="E1428" s="49" t="s">
        <v>1068</v>
      </c>
      <c r="F1428" t="s">
        <v>442</v>
      </c>
      <c r="H1428" s="3">
        <v>8000</v>
      </c>
      <c r="I1428" s="3">
        <f t="shared" si="26"/>
        <v>7505164.3599999994</v>
      </c>
    </row>
    <row r="1429" spans="1:9" x14ac:dyDescent="0.25">
      <c r="A1429" t="s">
        <v>158</v>
      </c>
      <c r="B1429">
        <v>421</v>
      </c>
      <c r="C1429">
        <v>13859</v>
      </c>
      <c r="D1429" s="81">
        <v>43875</v>
      </c>
      <c r="E1429" s="49" t="s">
        <v>508</v>
      </c>
      <c r="F1429" t="s">
        <v>1069</v>
      </c>
      <c r="H1429" s="3">
        <v>5000</v>
      </c>
      <c r="I1429" s="3">
        <f t="shared" si="26"/>
        <v>7500164.3599999994</v>
      </c>
    </row>
    <row r="1430" spans="1:9" x14ac:dyDescent="0.25">
      <c r="A1430" t="s">
        <v>158</v>
      </c>
      <c r="B1430">
        <v>427</v>
      </c>
      <c r="C1430">
        <v>13860</v>
      </c>
      <c r="D1430" s="81">
        <v>43878</v>
      </c>
      <c r="E1430" s="49" t="s">
        <v>1070</v>
      </c>
      <c r="F1430" t="s">
        <v>1071</v>
      </c>
      <c r="H1430" s="3">
        <v>5000</v>
      </c>
      <c r="I1430" s="3">
        <f t="shared" si="26"/>
        <v>7495164.3599999994</v>
      </c>
    </row>
    <row r="1431" spans="1:9" x14ac:dyDescent="0.25">
      <c r="A1431" t="s">
        <v>158</v>
      </c>
      <c r="B1431">
        <v>421</v>
      </c>
      <c r="C1431">
        <v>13861</v>
      </c>
      <c r="D1431" s="81">
        <v>43878</v>
      </c>
      <c r="E1431" s="49" t="s">
        <v>456</v>
      </c>
      <c r="F1431" t="s">
        <v>1072</v>
      </c>
      <c r="H1431" s="3">
        <v>5000</v>
      </c>
      <c r="I1431" s="3">
        <f t="shared" si="26"/>
        <v>7490164.3599999994</v>
      </c>
    </row>
    <row r="1432" spans="1:9" x14ac:dyDescent="0.25">
      <c r="A1432" t="s">
        <v>158</v>
      </c>
      <c r="B1432">
        <v>421</v>
      </c>
      <c r="C1432">
        <v>13862</v>
      </c>
      <c r="D1432" s="81">
        <v>43878</v>
      </c>
      <c r="E1432" s="49" t="s">
        <v>1073</v>
      </c>
      <c r="F1432" t="s">
        <v>166</v>
      </c>
      <c r="H1432" s="3">
        <v>5800</v>
      </c>
      <c r="I1432" s="3">
        <f t="shared" si="26"/>
        <v>7484364.3599999994</v>
      </c>
    </row>
    <row r="1433" spans="1:9" x14ac:dyDescent="0.25">
      <c r="B1433">
        <v>421</v>
      </c>
      <c r="C1433">
        <v>13863</v>
      </c>
      <c r="D1433" s="81">
        <v>43880</v>
      </c>
      <c r="E1433" s="49" t="s">
        <v>1051</v>
      </c>
      <c r="F1433" t="s">
        <v>179</v>
      </c>
      <c r="H1433" s="3">
        <v>27645.07</v>
      </c>
      <c r="I1433" s="3">
        <f t="shared" si="26"/>
        <v>7456719.2899999991</v>
      </c>
    </row>
    <row r="1434" spans="1:9" x14ac:dyDescent="0.25">
      <c r="A1434" t="s">
        <v>158</v>
      </c>
      <c r="B1434">
        <v>421</v>
      </c>
      <c r="C1434">
        <v>13864</v>
      </c>
      <c r="D1434" s="81">
        <v>43880</v>
      </c>
      <c r="E1434" s="49" t="s">
        <v>164</v>
      </c>
      <c r="F1434" t="s">
        <v>1074</v>
      </c>
      <c r="H1434" s="3">
        <v>2000</v>
      </c>
      <c r="I1434" s="3">
        <f t="shared" si="26"/>
        <v>7454719.2899999991</v>
      </c>
    </row>
    <row r="1435" spans="1:9" x14ac:dyDescent="0.25">
      <c r="B1435">
        <v>426</v>
      </c>
      <c r="C1435">
        <v>13865</v>
      </c>
      <c r="D1435" s="81">
        <v>43880</v>
      </c>
      <c r="E1435" s="49" t="s">
        <v>1075</v>
      </c>
      <c r="F1435" t="s">
        <v>411</v>
      </c>
      <c r="H1435" s="3">
        <v>5000</v>
      </c>
      <c r="I1435" s="3">
        <f t="shared" si="26"/>
        <v>7449719.2899999991</v>
      </c>
    </row>
    <row r="1436" spans="1:9" x14ac:dyDescent="0.25">
      <c r="A1436" t="s">
        <v>158</v>
      </c>
      <c r="B1436">
        <v>343</v>
      </c>
      <c r="C1436">
        <v>13866</v>
      </c>
      <c r="D1436" s="81">
        <v>43880</v>
      </c>
      <c r="E1436" s="49" t="s">
        <v>1076</v>
      </c>
      <c r="F1436" t="s">
        <v>1077</v>
      </c>
      <c r="H1436" s="3">
        <v>7604200</v>
      </c>
      <c r="I1436" s="3">
        <f t="shared" si="26"/>
        <v>-154480.71000000089</v>
      </c>
    </row>
    <row r="1437" spans="1:9" x14ac:dyDescent="0.25">
      <c r="A1437" t="s">
        <v>158</v>
      </c>
      <c r="B1437">
        <v>421</v>
      </c>
      <c r="C1437">
        <v>13867</v>
      </c>
      <c r="D1437" s="81">
        <v>43882</v>
      </c>
      <c r="E1437" s="49" t="s">
        <v>330</v>
      </c>
      <c r="F1437" t="s">
        <v>1078</v>
      </c>
      <c r="H1437" s="3">
        <v>5000</v>
      </c>
      <c r="I1437" s="3">
        <f t="shared" si="26"/>
        <v>-159480.71000000089</v>
      </c>
    </row>
    <row r="1438" spans="1:9" x14ac:dyDescent="0.25">
      <c r="A1438" t="s">
        <v>158</v>
      </c>
      <c r="B1438">
        <v>122</v>
      </c>
      <c r="C1438">
        <v>13868</v>
      </c>
      <c r="D1438" s="81">
        <v>43882</v>
      </c>
      <c r="E1438" s="49" t="s">
        <v>283</v>
      </c>
      <c r="F1438" t="s">
        <v>394</v>
      </c>
      <c r="H1438" s="3">
        <v>2000</v>
      </c>
      <c r="I1438" s="3">
        <f t="shared" si="26"/>
        <v>-161480.71000000089</v>
      </c>
    </row>
    <row r="1439" spans="1:9" x14ac:dyDescent="0.25">
      <c r="B1439">
        <v>421</v>
      </c>
      <c r="C1439">
        <v>13869</v>
      </c>
      <c r="D1439" s="81">
        <v>43882</v>
      </c>
      <c r="E1439" s="49" t="s">
        <v>1079</v>
      </c>
      <c r="F1439" t="s">
        <v>315</v>
      </c>
      <c r="H1439" s="3">
        <v>3500</v>
      </c>
      <c r="I1439" s="3">
        <f t="shared" si="26"/>
        <v>-164980.71000000089</v>
      </c>
    </row>
    <row r="1440" spans="1:9" x14ac:dyDescent="0.25">
      <c r="A1440" t="s">
        <v>158</v>
      </c>
      <c r="B1440">
        <v>421</v>
      </c>
      <c r="C1440">
        <v>13870</v>
      </c>
      <c r="D1440" s="81">
        <v>43882</v>
      </c>
      <c r="E1440" s="49" t="s">
        <v>1080</v>
      </c>
      <c r="F1440" t="s">
        <v>1081</v>
      </c>
      <c r="H1440" s="3">
        <v>7000</v>
      </c>
      <c r="I1440" s="3">
        <f t="shared" si="26"/>
        <v>-171980.71000000089</v>
      </c>
    </row>
    <row r="1441" spans="1:9" x14ac:dyDescent="0.25">
      <c r="B1441">
        <v>299</v>
      </c>
      <c r="C1441">
        <v>13871</v>
      </c>
      <c r="D1441" s="81">
        <v>43882</v>
      </c>
      <c r="E1441" s="49" t="s">
        <v>331</v>
      </c>
      <c r="F1441" t="s">
        <v>415</v>
      </c>
      <c r="H1441" s="3">
        <v>37550</v>
      </c>
      <c r="I1441" s="3">
        <f t="shared" si="26"/>
        <v>-209530.71000000089</v>
      </c>
    </row>
    <row r="1442" spans="1:9" x14ac:dyDescent="0.25">
      <c r="A1442" t="s">
        <v>158</v>
      </c>
      <c r="B1442">
        <v>421</v>
      </c>
      <c r="C1442">
        <v>13872</v>
      </c>
      <c r="D1442" s="81">
        <v>43885</v>
      </c>
      <c r="E1442" s="49" t="s">
        <v>1080</v>
      </c>
      <c r="F1442" t="s">
        <v>1082</v>
      </c>
      <c r="H1442" s="3">
        <v>10000</v>
      </c>
      <c r="I1442" s="3">
        <f t="shared" si="26"/>
        <v>-219530.71000000089</v>
      </c>
    </row>
    <row r="1443" spans="1:9" x14ac:dyDescent="0.25">
      <c r="B1443">
        <v>122</v>
      </c>
      <c r="C1443">
        <v>13873</v>
      </c>
      <c r="D1443" s="81">
        <v>43886</v>
      </c>
      <c r="E1443" s="49" t="s">
        <v>142</v>
      </c>
      <c r="F1443" t="s">
        <v>288</v>
      </c>
      <c r="H1443" s="3">
        <v>20000</v>
      </c>
      <c r="I1443" s="3">
        <f t="shared" si="26"/>
        <v>-239530.71000000089</v>
      </c>
    </row>
    <row r="1444" spans="1:9" x14ac:dyDescent="0.25">
      <c r="B1444">
        <v>122</v>
      </c>
      <c r="C1444">
        <v>13874</v>
      </c>
      <c r="D1444" s="81">
        <v>43881</v>
      </c>
      <c r="E1444" s="49" t="s">
        <v>142</v>
      </c>
      <c r="F1444" t="s">
        <v>57</v>
      </c>
      <c r="H1444" s="3">
        <v>20000</v>
      </c>
      <c r="I1444" s="3">
        <f t="shared" si="26"/>
        <v>-259530.71000000089</v>
      </c>
    </row>
    <row r="1445" spans="1:9" x14ac:dyDescent="0.25">
      <c r="B1445">
        <v>122</v>
      </c>
      <c r="C1445">
        <v>13875</v>
      </c>
      <c r="D1445" s="81">
        <v>43881</v>
      </c>
      <c r="E1445" s="49" t="s">
        <v>142</v>
      </c>
      <c r="F1445" t="s">
        <v>717</v>
      </c>
      <c r="H1445" s="3">
        <v>10000</v>
      </c>
      <c r="I1445" s="3">
        <f t="shared" si="26"/>
        <v>-269530.71000000089</v>
      </c>
    </row>
    <row r="1446" spans="1:9" x14ac:dyDescent="0.25">
      <c r="A1446" t="s">
        <v>158</v>
      </c>
      <c r="B1446">
        <v>122</v>
      </c>
      <c r="C1446">
        <v>13876</v>
      </c>
      <c r="D1446" s="81">
        <v>43886</v>
      </c>
      <c r="E1446" s="49" t="s">
        <v>142</v>
      </c>
      <c r="F1446" t="s">
        <v>403</v>
      </c>
      <c r="H1446" s="3">
        <v>10000</v>
      </c>
      <c r="I1446" s="3">
        <f t="shared" si="26"/>
        <v>-279530.71000000089</v>
      </c>
    </row>
    <row r="1447" spans="1:9" x14ac:dyDescent="0.25">
      <c r="B1447">
        <v>122</v>
      </c>
      <c r="C1447">
        <v>13877</v>
      </c>
      <c r="D1447" s="81">
        <v>43886</v>
      </c>
      <c r="E1447" s="49" t="s">
        <v>142</v>
      </c>
      <c r="F1447" t="s">
        <v>719</v>
      </c>
      <c r="H1447" s="3">
        <v>15000</v>
      </c>
      <c r="I1447" s="3">
        <f t="shared" si="26"/>
        <v>-294530.71000000089</v>
      </c>
    </row>
    <row r="1448" spans="1:9" x14ac:dyDescent="0.25">
      <c r="B1448">
        <v>122</v>
      </c>
      <c r="C1448">
        <v>13878</v>
      </c>
      <c r="D1448" s="81">
        <v>43886</v>
      </c>
      <c r="E1448" s="49" t="s">
        <v>142</v>
      </c>
      <c r="F1448" t="s">
        <v>194</v>
      </c>
      <c r="H1448" s="3">
        <v>10000</v>
      </c>
      <c r="I1448" s="3">
        <f t="shared" si="26"/>
        <v>-304530.71000000089</v>
      </c>
    </row>
    <row r="1449" spans="1:9" x14ac:dyDescent="0.25">
      <c r="B1449">
        <v>122</v>
      </c>
      <c r="C1449">
        <v>13879</v>
      </c>
      <c r="D1449" s="81">
        <v>43886</v>
      </c>
      <c r="E1449" s="49" t="s">
        <v>142</v>
      </c>
      <c r="F1449" t="s">
        <v>294</v>
      </c>
      <c r="H1449" s="3">
        <v>15000</v>
      </c>
      <c r="I1449" s="3">
        <f t="shared" si="26"/>
        <v>-319530.71000000089</v>
      </c>
    </row>
    <row r="1450" spans="1:9" x14ac:dyDescent="0.25">
      <c r="B1450">
        <v>122</v>
      </c>
      <c r="C1450">
        <v>13880</v>
      </c>
      <c r="D1450" s="81">
        <v>43886</v>
      </c>
      <c r="E1450" s="49" t="s">
        <v>142</v>
      </c>
      <c r="F1450" t="s">
        <v>303</v>
      </c>
      <c r="H1450" s="3">
        <v>7000</v>
      </c>
      <c r="I1450" s="3">
        <f t="shared" si="26"/>
        <v>-326530.71000000089</v>
      </c>
    </row>
    <row r="1451" spans="1:9" x14ac:dyDescent="0.25">
      <c r="B1451">
        <v>122</v>
      </c>
      <c r="C1451">
        <v>13881</v>
      </c>
      <c r="D1451" s="81">
        <v>43886</v>
      </c>
      <c r="E1451" s="49" t="s">
        <v>142</v>
      </c>
      <c r="F1451" t="s">
        <v>302</v>
      </c>
      <c r="H1451" s="3">
        <v>9000</v>
      </c>
      <c r="I1451" s="3">
        <f t="shared" si="26"/>
        <v>-335530.71000000089</v>
      </c>
    </row>
    <row r="1452" spans="1:9" x14ac:dyDescent="0.25">
      <c r="A1452" t="s">
        <v>158</v>
      </c>
      <c r="B1452">
        <v>122</v>
      </c>
      <c r="C1452">
        <v>13882</v>
      </c>
      <c r="D1452" s="81">
        <v>43886</v>
      </c>
      <c r="E1452" s="49" t="s">
        <v>142</v>
      </c>
      <c r="F1452" t="s">
        <v>312</v>
      </c>
      <c r="H1452" s="3">
        <v>7000</v>
      </c>
      <c r="I1452" s="3">
        <f t="shared" si="26"/>
        <v>-342530.71000000089</v>
      </c>
    </row>
    <row r="1453" spans="1:9" x14ac:dyDescent="0.25">
      <c r="A1453" t="s">
        <v>158</v>
      </c>
      <c r="B1453">
        <v>122</v>
      </c>
      <c r="C1453">
        <v>13883</v>
      </c>
      <c r="D1453" s="81">
        <v>43886</v>
      </c>
      <c r="E1453" s="49" t="s">
        <v>206</v>
      </c>
      <c r="F1453" t="s">
        <v>320</v>
      </c>
      <c r="H1453" s="3">
        <v>8000</v>
      </c>
      <c r="I1453" s="3">
        <f t="shared" si="26"/>
        <v>-350530.71000000089</v>
      </c>
    </row>
    <row r="1454" spans="1:9" x14ac:dyDescent="0.25">
      <c r="B1454">
        <v>122</v>
      </c>
      <c r="C1454">
        <v>13884</v>
      </c>
      <c r="D1454" s="81">
        <v>43886</v>
      </c>
      <c r="E1454" s="49" t="s">
        <v>142</v>
      </c>
      <c r="F1454" t="s">
        <v>49</v>
      </c>
      <c r="H1454" s="3">
        <v>6000</v>
      </c>
      <c r="I1454" s="3">
        <f t="shared" si="26"/>
        <v>-356530.71000000089</v>
      </c>
    </row>
    <row r="1455" spans="1:9" x14ac:dyDescent="0.25">
      <c r="B1455">
        <v>122</v>
      </c>
      <c r="C1455">
        <v>13885</v>
      </c>
      <c r="D1455" s="81">
        <v>43886</v>
      </c>
      <c r="E1455" s="49" t="s">
        <v>142</v>
      </c>
      <c r="F1455" t="s">
        <v>48</v>
      </c>
      <c r="H1455" s="3">
        <v>8000</v>
      </c>
      <c r="I1455" s="3">
        <f t="shared" si="26"/>
        <v>-364530.71000000089</v>
      </c>
    </row>
    <row r="1456" spans="1:9" x14ac:dyDescent="0.25">
      <c r="B1456">
        <v>122</v>
      </c>
      <c r="C1456">
        <v>13886</v>
      </c>
      <c r="D1456" s="81">
        <v>43886</v>
      </c>
      <c r="E1456" s="49" t="s">
        <v>142</v>
      </c>
      <c r="F1456" t="s">
        <v>304</v>
      </c>
      <c r="H1456" s="3">
        <v>7000</v>
      </c>
      <c r="I1456" s="3">
        <f t="shared" si="26"/>
        <v>-371530.71000000089</v>
      </c>
    </row>
    <row r="1457" spans="1:9" x14ac:dyDescent="0.25">
      <c r="B1457">
        <v>122</v>
      </c>
      <c r="C1457">
        <v>13887</v>
      </c>
      <c r="D1457" s="81">
        <v>43886</v>
      </c>
      <c r="E1457" s="49" t="s">
        <v>142</v>
      </c>
      <c r="F1457" t="s">
        <v>195</v>
      </c>
      <c r="H1457" s="3">
        <v>7000</v>
      </c>
      <c r="I1457" s="3">
        <f t="shared" si="26"/>
        <v>-378530.71000000089</v>
      </c>
    </row>
    <row r="1458" spans="1:9" x14ac:dyDescent="0.25">
      <c r="A1458" t="s">
        <v>158</v>
      </c>
      <c r="B1458">
        <v>122</v>
      </c>
      <c r="C1458">
        <v>13888</v>
      </c>
      <c r="D1458" s="81">
        <v>43886</v>
      </c>
      <c r="E1458" s="49" t="s">
        <v>206</v>
      </c>
      <c r="F1458" t="s">
        <v>383</v>
      </c>
      <c r="H1458" s="3">
        <v>3000</v>
      </c>
      <c r="I1458" s="3">
        <f t="shared" si="26"/>
        <v>-381530.71000000089</v>
      </c>
    </row>
    <row r="1459" spans="1:9" x14ac:dyDescent="0.25">
      <c r="B1459">
        <v>122</v>
      </c>
      <c r="C1459">
        <v>13889</v>
      </c>
      <c r="D1459" s="81">
        <v>43881</v>
      </c>
      <c r="E1459" s="49" t="s">
        <v>142</v>
      </c>
      <c r="F1459" t="s">
        <v>461</v>
      </c>
      <c r="H1459" s="3">
        <v>5000</v>
      </c>
      <c r="I1459" s="3">
        <f t="shared" si="26"/>
        <v>-386530.71000000089</v>
      </c>
    </row>
    <row r="1460" spans="1:9" x14ac:dyDescent="0.25">
      <c r="B1460">
        <v>122</v>
      </c>
      <c r="C1460">
        <v>13890</v>
      </c>
      <c r="D1460" s="81">
        <v>43886</v>
      </c>
      <c r="E1460" s="49" t="s">
        <v>142</v>
      </c>
      <c r="F1460" t="s">
        <v>435</v>
      </c>
      <c r="H1460" s="3">
        <v>9000</v>
      </c>
      <c r="I1460" s="3">
        <f t="shared" si="26"/>
        <v>-395530.71000000089</v>
      </c>
    </row>
    <row r="1461" spans="1:9" x14ac:dyDescent="0.25">
      <c r="A1461" t="s">
        <v>158</v>
      </c>
      <c r="B1461">
        <v>122</v>
      </c>
      <c r="C1461">
        <v>13891</v>
      </c>
      <c r="D1461" s="81">
        <v>43886</v>
      </c>
      <c r="E1461" s="49" t="s">
        <v>1083</v>
      </c>
      <c r="F1461" t="s">
        <v>415</v>
      </c>
      <c r="H1461" s="3">
        <v>7000</v>
      </c>
      <c r="I1461" s="3">
        <f t="shared" si="26"/>
        <v>-402530.71000000089</v>
      </c>
    </row>
    <row r="1462" spans="1:9" x14ac:dyDescent="0.25">
      <c r="B1462">
        <v>122</v>
      </c>
      <c r="C1462">
        <v>13892</v>
      </c>
      <c r="D1462" s="81">
        <v>43886</v>
      </c>
      <c r="E1462" s="49" t="s">
        <v>142</v>
      </c>
      <c r="F1462" t="s">
        <v>722</v>
      </c>
      <c r="H1462" s="3">
        <v>9000</v>
      </c>
      <c r="I1462" s="3">
        <f t="shared" si="26"/>
        <v>-411530.71000000089</v>
      </c>
    </row>
    <row r="1463" spans="1:9" x14ac:dyDescent="0.25">
      <c r="A1463" t="s">
        <v>158</v>
      </c>
      <c r="B1463">
        <v>122</v>
      </c>
      <c r="C1463">
        <v>13893</v>
      </c>
      <c r="D1463" s="81">
        <v>43886</v>
      </c>
      <c r="E1463" s="49" t="s">
        <v>142</v>
      </c>
      <c r="F1463" t="s">
        <v>1084</v>
      </c>
      <c r="H1463" s="3">
        <v>5000</v>
      </c>
      <c r="I1463" s="3">
        <f t="shared" si="26"/>
        <v>-416530.71000000089</v>
      </c>
    </row>
    <row r="1464" spans="1:9" x14ac:dyDescent="0.25">
      <c r="B1464">
        <v>122</v>
      </c>
      <c r="C1464">
        <v>13894</v>
      </c>
      <c r="D1464" s="81">
        <v>43886</v>
      </c>
      <c r="E1464" s="49" t="s">
        <v>142</v>
      </c>
      <c r="F1464" t="s">
        <v>350</v>
      </c>
      <c r="H1464" s="3">
        <v>5000</v>
      </c>
      <c r="I1464" s="3">
        <f t="shared" si="26"/>
        <v>-421530.71000000089</v>
      </c>
    </row>
    <row r="1465" spans="1:9" x14ac:dyDescent="0.25">
      <c r="B1465">
        <v>122</v>
      </c>
      <c r="C1465">
        <v>13895</v>
      </c>
      <c r="D1465" s="81">
        <v>43886</v>
      </c>
      <c r="E1465" s="49" t="s">
        <v>142</v>
      </c>
      <c r="F1465" t="s">
        <v>1048</v>
      </c>
      <c r="H1465" s="3">
        <v>7000</v>
      </c>
      <c r="I1465" s="3">
        <f t="shared" si="26"/>
        <v>-428530.71000000089</v>
      </c>
    </row>
    <row r="1466" spans="1:9" x14ac:dyDescent="0.25">
      <c r="B1466">
        <v>122</v>
      </c>
      <c r="C1466">
        <v>13896</v>
      </c>
      <c r="D1466" s="81">
        <v>43886</v>
      </c>
      <c r="E1466" s="49" t="s">
        <v>142</v>
      </c>
      <c r="F1466" t="s">
        <v>1061</v>
      </c>
      <c r="H1466" s="3">
        <v>7000</v>
      </c>
      <c r="I1466" s="3">
        <f t="shared" si="26"/>
        <v>-435530.71000000089</v>
      </c>
    </row>
    <row r="1467" spans="1:9" x14ac:dyDescent="0.25">
      <c r="A1467" t="s">
        <v>158</v>
      </c>
      <c r="B1467">
        <v>122</v>
      </c>
      <c r="C1467">
        <v>13897</v>
      </c>
      <c r="D1467" s="81">
        <v>43887</v>
      </c>
      <c r="E1467" s="49" t="s">
        <v>1085</v>
      </c>
      <c r="F1467" t="s">
        <v>1086</v>
      </c>
      <c r="H1467" s="3">
        <v>51200</v>
      </c>
      <c r="I1467" s="3">
        <f t="shared" si="26"/>
        <v>-486730.71000000089</v>
      </c>
    </row>
    <row r="1468" spans="1:9" x14ac:dyDescent="0.25">
      <c r="A1468" t="s">
        <v>158</v>
      </c>
      <c r="B1468">
        <v>122</v>
      </c>
      <c r="C1468">
        <v>13898</v>
      </c>
      <c r="D1468" s="81">
        <v>43887</v>
      </c>
      <c r="E1468" s="49" t="s">
        <v>673</v>
      </c>
      <c r="F1468" t="s">
        <v>1087</v>
      </c>
      <c r="H1468" s="3">
        <v>105350</v>
      </c>
      <c r="I1468" s="3">
        <f t="shared" ref="I1468:I1542" si="27">+I1467+G1468-H1468</f>
        <v>-592080.71000000089</v>
      </c>
    </row>
    <row r="1469" spans="1:9" x14ac:dyDescent="0.25">
      <c r="E1469" s="49" t="s">
        <v>41</v>
      </c>
      <c r="F1469" t="s">
        <v>41</v>
      </c>
      <c r="G1469" s="108">
        <v>51200</v>
      </c>
      <c r="I1469" s="3">
        <f t="shared" si="27"/>
        <v>-540880.71000000089</v>
      </c>
    </row>
    <row r="1470" spans="1:9" x14ac:dyDescent="0.25">
      <c r="E1470" s="49" t="s">
        <v>41</v>
      </c>
      <c r="F1470" t="s">
        <v>41</v>
      </c>
      <c r="G1470" s="108">
        <v>1000000</v>
      </c>
      <c r="I1470" s="3">
        <f t="shared" si="27"/>
        <v>459119.28999999911</v>
      </c>
    </row>
    <row r="1471" spans="1:9" x14ac:dyDescent="0.25">
      <c r="E1471" s="49" t="s">
        <v>41</v>
      </c>
      <c r="F1471" t="s">
        <v>41</v>
      </c>
      <c r="G1471" s="108">
        <v>92087.5</v>
      </c>
      <c r="I1471" s="3">
        <f t="shared" si="27"/>
        <v>551206.78999999911</v>
      </c>
    </row>
    <row r="1472" spans="1:9" x14ac:dyDescent="0.25">
      <c r="B1472">
        <v>292</v>
      </c>
      <c r="F1472" t="s">
        <v>1175</v>
      </c>
      <c r="H1472" s="3">
        <v>1802.39</v>
      </c>
      <c r="I1472" s="3">
        <f t="shared" si="27"/>
        <v>549404.39999999909</v>
      </c>
    </row>
    <row r="1474" spans="1:9" x14ac:dyDescent="0.25">
      <c r="F1474" t="s">
        <v>214</v>
      </c>
      <c r="G1474" s="108">
        <f>SUM(G1405:G1473)</f>
        <v>9839575</v>
      </c>
      <c r="H1474" s="3">
        <f>SUM(H1405:H1473)</f>
        <v>8672805.8800000008</v>
      </c>
    </row>
    <row r="1479" spans="1:9" x14ac:dyDescent="0.25">
      <c r="A1479" t="s">
        <v>158</v>
      </c>
      <c r="B1479">
        <v>426</v>
      </c>
      <c r="C1479">
        <v>13899</v>
      </c>
      <c r="D1479" s="81">
        <v>43892</v>
      </c>
      <c r="E1479" s="49" t="s">
        <v>1088</v>
      </c>
      <c r="F1479" t="s">
        <v>451</v>
      </c>
      <c r="H1479" s="3">
        <v>57000</v>
      </c>
      <c r="I1479" s="3">
        <f>+I1472+G1479-H1479</f>
        <v>492404.39999999909</v>
      </c>
    </row>
    <row r="1480" spans="1:9" x14ac:dyDescent="0.25">
      <c r="A1480" t="s">
        <v>158</v>
      </c>
      <c r="B1480">
        <v>299</v>
      </c>
      <c r="C1480">
        <v>13900</v>
      </c>
      <c r="D1480" s="81">
        <v>43892</v>
      </c>
      <c r="E1480" s="49" t="s">
        <v>937</v>
      </c>
      <c r="F1480" t="s">
        <v>343</v>
      </c>
      <c r="H1480" s="3">
        <v>38000</v>
      </c>
      <c r="I1480" s="3">
        <f t="shared" si="27"/>
        <v>454404.39999999909</v>
      </c>
    </row>
    <row r="1481" spans="1:9" x14ac:dyDescent="0.25">
      <c r="B1481">
        <v>299</v>
      </c>
      <c r="C1481">
        <v>13901</v>
      </c>
      <c r="D1481" s="81">
        <v>43892</v>
      </c>
      <c r="E1481" s="49" t="s">
        <v>1089</v>
      </c>
      <c r="F1481" t="s">
        <v>389</v>
      </c>
      <c r="H1481" s="3">
        <v>2700</v>
      </c>
      <c r="I1481" s="3">
        <f t="shared" si="27"/>
        <v>451704.39999999909</v>
      </c>
    </row>
    <row r="1482" spans="1:9" x14ac:dyDescent="0.25">
      <c r="B1482">
        <v>426</v>
      </c>
      <c r="C1482">
        <v>13902</v>
      </c>
      <c r="D1482" s="81">
        <v>43892</v>
      </c>
      <c r="E1482" s="49" t="s">
        <v>1090</v>
      </c>
      <c r="F1482" t="s">
        <v>1091</v>
      </c>
      <c r="H1482" s="3">
        <v>7500</v>
      </c>
      <c r="I1482" s="3">
        <f t="shared" si="27"/>
        <v>444204.39999999909</v>
      </c>
    </row>
    <row r="1483" spans="1:9" x14ac:dyDescent="0.25">
      <c r="A1483" t="s">
        <v>158</v>
      </c>
      <c r="B1483">
        <v>122</v>
      </c>
      <c r="C1483">
        <v>13903</v>
      </c>
      <c r="D1483" s="81">
        <v>43892</v>
      </c>
      <c r="E1483" s="49" t="s">
        <v>329</v>
      </c>
      <c r="F1483" t="s">
        <v>50</v>
      </c>
      <c r="H1483" s="3">
        <v>8000</v>
      </c>
      <c r="I1483" s="3">
        <f t="shared" si="27"/>
        <v>436204.39999999909</v>
      </c>
    </row>
    <row r="1484" spans="1:9" x14ac:dyDescent="0.25">
      <c r="A1484" t="s">
        <v>158</v>
      </c>
      <c r="B1484">
        <v>421</v>
      </c>
      <c r="C1484">
        <v>13904</v>
      </c>
      <c r="D1484" s="81">
        <v>43892</v>
      </c>
      <c r="E1484" s="49" t="s">
        <v>1092</v>
      </c>
      <c r="F1484" t="s">
        <v>408</v>
      </c>
      <c r="H1484" s="3">
        <v>10000</v>
      </c>
      <c r="I1484" s="3">
        <f t="shared" si="27"/>
        <v>426204.39999999909</v>
      </c>
    </row>
    <row r="1485" spans="1:9" x14ac:dyDescent="0.25">
      <c r="A1485" t="s">
        <v>158</v>
      </c>
      <c r="B1485">
        <v>421</v>
      </c>
      <c r="C1485">
        <v>13905</v>
      </c>
      <c r="D1485" s="81">
        <v>43892</v>
      </c>
      <c r="E1485" s="49" t="s">
        <v>1093</v>
      </c>
      <c r="F1485" t="s">
        <v>385</v>
      </c>
      <c r="H1485" s="3">
        <v>8000</v>
      </c>
      <c r="I1485" s="3">
        <f t="shared" si="27"/>
        <v>418204.39999999909</v>
      </c>
    </row>
    <row r="1486" spans="1:9" x14ac:dyDescent="0.25">
      <c r="A1486" t="s">
        <v>158</v>
      </c>
      <c r="B1486">
        <v>421</v>
      </c>
      <c r="C1486">
        <v>13906</v>
      </c>
      <c r="D1486" s="81">
        <v>43893</v>
      </c>
      <c r="E1486" s="49" t="s">
        <v>1094</v>
      </c>
      <c r="F1486" t="s">
        <v>378</v>
      </c>
      <c r="H1486" s="3">
        <v>30000</v>
      </c>
      <c r="I1486" s="3">
        <f t="shared" si="27"/>
        <v>388204.39999999909</v>
      </c>
    </row>
    <row r="1487" spans="1:9" x14ac:dyDescent="0.25">
      <c r="A1487" t="s">
        <v>158</v>
      </c>
      <c r="B1487">
        <v>344</v>
      </c>
      <c r="C1487">
        <v>13907</v>
      </c>
      <c r="D1487" s="81">
        <v>43893</v>
      </c>
      <c r="E1487" s="49" t="s">
        <v>865</v>
      </c>
      <c r="F1487" t="s">
        <v>472</v>
      </c>
      <c r="H1487" s="3">
        <v>950.12</v>
      </c>
      <c r="I1487" s="3">
        <f t="shared" si="27"/>
        <v>387254.2799999991</v>
      </c>
    </row>
    <row r="1488" spans="1:9" x14ac:dyDescent="0.25">
      <c r="A1488" t="s">
        <v>158</v>
      </c>
      <c r="B1488">
        <v>421</v>
      </c>
      <c r="C1488">
        <v>13908</v>
      </c>
      <c r="D1488" s="81">
        <v>43893</v>
      </c>
      <c r="E1488" s="49" t="s">
        <v>330</v>
      </c>
      <c r="F1488" t="s">
        <v>1095</v>
      </c>
      <c r="H1488" s="3">
        <v>3500</v>
      </c>
      <c r="I1488" s="3">
        <f t="shared" si="27"/>
        <v>383754.2799999991</v>
      </c>
    </row>
    <row r="1489" spans="1:9" x14ac:dyDescent="0.25">
      <c r="A1489" t="s">
        <v>158</v>
      </c>
      <c r="B1489">
        <v>421</v>
      </c>
      <c r="C1489">
        <v>13909</v>
      </c>
      <c r="D1489" s="81">
        <v>43893</v>
      </c>
      <c r="E1489" s="49" t="s">
        <v>1096</v>
      </c>
      <c r="F1489" t="s">
        <v>1097</v>
      </c>
      <c r="H1489" s="3">
        <v>5000</v>
      </c>
      <c r="I1489" s="3">
        <f t="shared" si="27"/>
        <v>378754.2799999991</v>
      </c>
    </row>
    <row r="1490" spans="1:9" x14ac:dyDescent="0.25">
      <c r="A1490" t="s">
        <v>158</v>
      </c>
      <c r="B1490">
        <v>426</v>
      </c>
      <c r="C1490">
        <v>13910</v>
      </c>
      <c r="D1490" s="81">
        <v>43893</v>
      </c>
      <c r="E1490" s="49" t="s">
        <v>1098</v>
      </c>
      <c r="F1490" t="s">
        <v>365</v>
      </c>
      <c r="H1490" s="3">
        <v>8000</v>
      </c>
      <c r="I1490" s="3">
        <f t="shared" si="27"/>
        <v>370754.2799999991</v>
      </c>
    </row>
    <row r="1491" spans="1:9" x14ac:dyDescent="0.25">
      <c r="A1491" t="s">
        <v>158</v>
      </c>
      <c r="B1491">
        <v>221</v>
      </c>
      <c r="C1491">
        <v>13911</v>
      </c>
      <c r="D1491" s="81">
        <v>43893</v>
      </c>
      <c r="E1491" s="49" t="s">
        <v>1099</v>
      </c>
      <c r="F1491" t="s">
        <v>464</v>
      </c>
      <c r="H1491" s="3">
        <v>24005.45</v>
      </c>
      <c r="I1491" s="3">
        <f t="shared" si="27"/>
        <v>346748.82999999908</v>
      </c>
    </row>
    <row r="1492" spans="1:9" x14ac:dyDescent="0.25">
      <c r="B1492">
        <v>421</v>
      </c>
      <c r="C1492">
        <v>13912</v>
      </c>
      <c r="D1492" s="81">
        <v>43893</v>
      </c>
      <c r="E1492" s="49" t="s">
        <v>737</v>
      </c>
      <c r="F1492" t="s">
        <v>333</v>
      </c>
      <c r="H1492" s="3">
        <v>28821.25</v>
      </c>
      <c r="I1492" s="3">
        <f t="shared" si="27"/>
        <v>317927.57999999908</v>
      </c>
    </row>
    <row r="1493" spans="1:9" x14ac:dyDescent="0.25">
      <c r="A1493" t="s">
        <v>158</v>
      </c>
      <c r="B1493">
        <v>213</v>
      </c>
      <c r="C1493">
        <v>13913</v>
      </c>
      <c r="D1493" s="81">
        <v>43893</v>
      </c>
      <c r="E1493" s="49" t="s">
        <v>852</v>
      </c>
      <c r="F1493" t="s">
        <v>177</v>
      </c>
      <c r="H1493" s="3">
        <v>805</v>
      </c>
      <c r="I1493" s="3">
        <f t="shared" si="27"/>
        <v>317122.57999999908</v>
      </c>
    </row>
    <row r="1494" spans="1:9" x14ac:dyDescent="0.25">
      <c r="A1494" t="s">
        <v>158</v>
      </c>
      <c r="B1494">
        <v>344</v>
      </c>
      <c r="C1494">
        <v>13914</v>
      </c>
      <c r="D1494" s="81">
        <v>43893</v>
      </c>
      <c r="E1494" s="49" t="s">
        <v>1100</v>
      </c>
      <c r="F1494" t="s">
        <v>1005</v>
      </c>
      <c r="H1494" s="3">
        <v>15000</v>
      </c>
      <c r="I1494" s="3">
        <f t="shared" si="27"/>
        <v>302122.57999999908</v>
      </c>
    </row>
    <row r="1495" spans="1:9" x14ac:dyDescent="0.25">
      <c r="A1495" t="s">
        <v>158</v>
      </c>
      <c r="B1495">
        <v>344</v>
      </c>
      <c r="C1495">
        <v>13915</v>
      </c>
      <c r="D1495" s="81">
        <v>43893</v>
      </c>
      <c r="E1495" s="49" t="s">
        <v>1101</v>
      </c>
      <c r="F1495" t="s">
        <v>1005</v>
      </c>
      <c r="H1495" s="3">
        <v>30000</v>
      </c>
      <c r="I1495" s="3">
        <f t="shared" si="27"/>
        <v>272122.57999999908</v>
      </c>
    </row>
    <row r="1496" spans="1:9" x14ac:dyDescent="0.25">
      <c r="A1496" t="s">
        <v>158</v>
      </c>
      <c r="B1496">
        <v>213</v>
      </c>
      <c r="C1496">
        <v>13916</v>
      </c>
      <c r="D1496" s="81">
        <v>43893</v>
      </c>
      <c r="E1496" s="49" t="s">
        <v>1102</v>
      </c>
      <c r="F1496" t="s">
        <v>1103</v>
      </c>
      <c r="H1496" s="3">
        <v>1500</v>
      </c>
      <c r="I1496" s="3">
        <f t="shared" si="27"/>
        <v>270622.57999999908</v>
      </c>
    </row>
    <row r="1497" spans="1:9" x14ac:dyDescent="0.25">
      <c r="A1497" t="s">
        <v>158</v>
      </c>
      <c r="B1497">
        <v>213</v>
      </c>
      <c r="C1497">
        <v>13917</v>
      </c>
      <c r="D1497" s="81">
        <v>43893</v>
      </c>
      <c r="E1497" s="49" t="s">
        <v>454</v>
      </c>
      <c r="F1497" t="s">
        <v>466</v>
      </c>
      <c r="H1497" s="3">
        <v>80917.5</v>
      </c>
      <c r="I1497" s="3">
        <f t="shared" si="27"/>
        <v>189705.07999999908</v>
      </c>
    </row>
    <row r="1498" spans="1:9" x14ac:dyDescent="0.25">
      <c r="A1498" t="s">
        <v>158</v>
      </c>
      <c r="B1498">
        <v>342</v>
      </c>
      <c r="C1498">
        <v>13918</v>
      </c>
      <c r="D1498" s="81">
        <v>43893</v>
      </c>
      <c r="E1498" s="49" t="s">
        <v>368</v>
      </c>
      <c r="F1498" t="s">
        <v>1050</v>
      </c>
      <c r="H1498" s="3">
        <v>139880</v>
      </c>
      <c r="I1498" s="3">
        <f t="shared" si="27"/>
        <v>49825.079999999085</v>
      </c>
    </row>
    <row r="1499" spans="1:9" x14ac:dyDescent="0.25">
      <c r="B1499">
        <v>213</v>
      </c>
      <c r="C1499">
        <v>13919</v>
      </c>
      <c r="D1499" s="81">
        <v>43893</v>
      </c>
      <c r="E1499" s="49" t="s">
        <v>1056</v>
      </c>
      <c r="F1499" t="s">
        <v>466</v>
      </c>
      <c r="H1499" s="3">
        <v>2780</v>
      </c>
      <c r="I1499" s="3">
        <f t="shared" si="27"/>
        <v>47045.079999999085</v>
      </c>
    </row>
    <row r="1500" spans="1:9" x14ac:dyDescent="0.25">
      <c r="B1500">
        <v>343</v>
      </c>
      <c r="C1500">
        <v>13920</v>
      </c>
      <c r="D1500" s="81">
        <v>43893</v>
      </c>
      <c r="E1500" s="49" t="s">
        <v>625</v>
      </c>
      <c r="F1500" t="s">
        <v>360</v>
      </c>
      <c r="H1500" s="3">
        <v>57000</v>
      </c>
      <c r="I1500" s="3">
        <f t="shared" si="27"/>
        <v>-9954.920000000915</v>
      </c>
    </row>
    <row r="1501" spans="1:9" x14ac:dyDescent="0.25">
      <c r="A1501" t="s">
        <v>158</v>
      </c>
      <c r="B1501">
        <v>299</v>
      </c>
      <c r="C1501">
        <v>13921</v>
      </c>
      <c r="D1501" s="81">
        <v>43893</v>
      </c>
      <c r="E1501" s="49" t="s">
        <v>1104</v>
      </c>
      <c r="F1501" t="s">
        <v>402</v>
      </c>
      <c r="H1501" s="3">
        <v>55000</v>
      </c>
      <c r="I1501" s="3">
        <f t="shared" si="27"/>
        <v>-64954.920000000915</v>
      </c>
    </row>
    <row r="1502" spans="1:9" x14ac:dyDescent="0.25">
      <c r="A1502" t="s">
        <v>158</v>
      </c>
      <c r="B1502">
        <v>213</v>
      </c>
      <c r="C1502">
        <v>13922</v>
      </c>
      <c r="D1502" s="81">
        <v>43894</v>
      </c>
      <c r="E1502" s="49" t="s">
        <v>1056</v>
      </c>
      <c r="F1502" t="s">
        <v>49</v>
      </c>
      <c r="H1502" s="3">
        <v>2780</v>
      </c>
      <c r="I1502" s="3">
        <f t="shared" si="27"/>
        <v>-67734.920000000915</v>
      </c>
    </row>
    <row r="1503" spans="1:9" x14ac:dyDescent="0.25">
      <c r="A1503" t="s">
        <v>158</v>
      </c>
      <c r="B1503">
        <v>426</v>
      </c>
      <c r="C1503">
        <v>13923</v>
      </c>
      <c r="D1503" s="81">
        <v>43894</v>
      </c>
      <c r="E1503" s="49" t="s">
        <v>1105</v>
      </c>
      <c r="F1503" t="s">
        <v>1106</v>
      </c>
      <c r="H1503" s="3">
        <v>5000</v>
      </c>
      <c r="I1503" s="3">
        <f t="shared" si="27"/>
        <v>-72734.920000000915</v>
      </c>
    </row>
    <row r="1504" spans="1:9" x14ac:dyDescent="0.25">
      <c r="A1504" t="s">
        <v>158</v>
      </c>
      <c r="B1504">
        <v>311</v>
      </c>
      <c r="C1504">
        <v>13924</v>
      </c>
      <c r="D1504" s="81">
        <v>43894</v>
      </c>
      <c r="E1504" s="49" t="s">
        <v>1107</v>
      </c>
      <c r="F1504" t="s">
        <v>973</v>
      </c>
      <c r="H1504" s="3">
        <v>7400</v>
      </c>
      <c r="I1504" s="3">
        <f t="shared" si="27"/>
        <v>-80134.920000000915</v>
      </c>
    </row>
    <row r="1505" spans="1:9" x14ac:dyDescent="0.25">
      <c r="B1505">
        <v>122</v>
      </c>
      <c r="C1505">
        <v>13925</v>
      </c>
      <c r="D1505" s="81">
        <v>43894</v>
      </c>
      <c r="E1505" s="49" t="s">
        <v>43</v>
      </c>
      <c r="F1505" t="s">
        <v>43</v>
      </c>
      <c r="I1505" s="3">
        <f t="shared" si="27"/>
        <v>-80134.920000000915</v>
      </c>
    </row>
    <row r="1506" spans="1:9" x14ac:dyDescent="0.25">
      <c r="A1506" t="s">
        <v>158</v>
      </c>
      <c r="B1506">
        <v>311</v>
      </c>
      <c r="C1506">
        <v>13926</v>
      </c>
      <c r="D1506" s="81">
        <v>43894</v>
      </c>
      <c r="E1506" s="49" t="s">
        <v>638</v>
      </c>
      <c r="F1506" t="s">
        <v>291</v>
      </c>
      <c r="H1506" s="3">
        <v>26951.5</v>
      </c>
      <c r="I1506" s="3">
        <f t="shared" si="27"/>
        <v>-107086.42000000092</v>
      </c>
    </row>
    <row r="1507" spans="1:9" x14ac:dyDescent="0.25">
      <c r="A1507" t="s">
        <v>158</v>
      </c>
      <c r="B1507">
        <v>426</v>
      </c>
      <c r="C1507">
        <v>13927</v>
      </c>
      <c r="D1507" s="81">
        <v>43895</v>
      </c>
      <c r="E1507" s="49" t="s">
        <v>1108</v>
      </c>
      <c r="F1507" t="s">
        <v>496</v>
      </c>
      <c r="H1507" s="3">
        <v>3500</v>
      </c>
      <c r="I1507" s="3">
        <f t="shared" si="27"/>
        <v>-110586.42000000092</v>
      </c>
    </row>
    <row r="1508" spans="1:9" x14ac:dyDescent="0.25">
      <c r="A1508" t="s">
        <v>158</v>
      </c>
      <c r="B1508">
        <v>299</v>
      </c>
      <c r="C1508">
        <v>13928</v>
      </c>
      <c r="D1508" s="81">
        <v>43895</v>
      </c>
      <c r="E1508" s="49" t="s">
        <v>1109</v>
      </c>
      <c r="F1508" t="s">
        <v>702</v>
      </c>
      <c r="H1508" s="3">
        <v>2400</v>
      </c>
      <c r="I1508" s="3">
        <f t="shared" si="27"/>
        <v>-112986.42000000092</v>
      </c>
    </row>
    <row r="1509" spans="1:9" x14ac:dyDescent="0.25">
      <c r="A1509" t="s">
        <v>158</v>
      </c>
      <c r="B1509">
        <v>299</v>
      </c>
      <c r="C1509">
        <v>13929</v>
      </c>
      <c r="D1509" s="81">
        <v>43896</v>
      </c>
      <c r="E1509" s="49" t="s">
        <v>1110</v>
      </c>
      <c r="F1509" t="s">
        <v>1111</v>
      </c>
      <c r="H1509" s="3">
        <v>10000</v>
      </c>
      <c r="I1509" s="3">
        <f t="shared" si="27"/>
        <v>-122986.42000000092</v>
      </c>
    </row>
    <row r="1510" spans="1:9" x14ac:dyDescent="0.25">
      <c r="A1510" t="s">
        <v>158</v>
      </c>
      <c r="B1510">
        <v>344</v>
      </c>
      <c r="C1510">
        <v>13930</v>
      </c>
      <c r="D1510" s="81">
        <v>43896</v>
      </c>
      <c r="E1510" s="49" t="s">
        <v>1112</v>
      </c>
      <c r="F1510" t="s">
        <v>430</v>
      </c>
      <c r="H1510" s="3">
        <v>1600</v>
      </c>
      <c r="I1510" s="3">
        <f t="shared" si="27"/>
        <v>-124586.42000000092</v>
      </c>
    </row>
    <row r="1511" spans="1:9" x14ac:dyDescent="0.25">
      <c r="B1511">
        <v>421</v>
      </c>
      <c r="C1511">
        <v>13931</v>
      </c>
      <c r="D1511" s="81">
        <v>43899</v>
      </c>
      <c r="E1511" s="49" t="s">
        <v>1113</v>
      </c>
      <c r="F1511" t="s">
        <v>449</v>
      </c>
      <c r="H1511" s="3">
        <v>65000</v>
      </c>
      <c r="I1511" s="3">
        <f t="shared" si="27"/>
        <v>-189586.42000000092</v>
      </c>
    </row>
    <row r="1512" spans="1:9" x14ac:dyDescent="0.25">
      <c r="A1512" t="s">
        <v>158</v>
      </c>
      <c r="B1512">
        <v>299</v>
      </c>
      <c r="C1512">
        <v>13932</v>
      </c>
      <c r="D1512" s="81">
        <v>43899</v>
      </c>
      <c r="E1512" s="49" t="s">
        <v>331</v>
      </c>
      <c r="F1512" t="s">
        <v>415</v>
      </c>
      <c r="H1512" s="3">
        <v>32000</v>
      </c>
      <c r="I1512" s="3">
        <f t="shared" si="27"/>
        <v>-221586.42000000092</v>
      </c>
    </row>
    <row r="1513" spans="1:9" x14ac:dyDescent="0.25">
      <c r="C1513">
        <v>13933</v>
      </c>
      <c r="H1513" s="3">
        <v>36000</v>
      </c>
      <c r="I1513" s="3">
        <f t="shared" si="27"/>
        <v>-257586.42000000092</v>
      </c>
    </row>
    <row r="1514" spans="1:9" x14ac:dyDescent="0.25">
      <c r="A1514" t="s">
        <v>158</v>
      </c>
      <c r="B1514">
        <v>421</v>
      </c>
      <c r="C1514">
        <v>13934</v>
      </c>
      <c r="D1514" s="81">
        <v>43899</v>
      </c>
      <c r="E1514" s="49" t="s">
        <v>341</v>
      </c>
      <c r="F1514" t="s">
        <v>234</v>
      </c>
      <c r="H1514" s="3">
        <v>50000</v>
      </c>
      <c r="I1514" s="3">
        <f t="shared" si="27"/>
        <v>-307586.42000000092</v>
      </c>
    </row>
    <row r="1515" spans="1:9" x14ac:dyDescent="0.25">
      <c r="A1515" t="s">
        <v>158</v>
      </c>
      <c r="B1515">
        <v>421</v>
      </c>
      <c r="C1515">
        <v>13935</v>
      </c>
      <c r="D1515" s="81">
        <v>43899</v>
      </c>
      <c r="E1515" s="49" t="s">
        <v>330</v>
      </c>
      <c r="F1515" t="s">
        <v>1114</v>
      </c>
      <c r="H1515" s="3">
        <v>4000</v>
      </c>
      <c r="I1515" s="3">
        <f t="shared" si="27"/>
        <v>-311586.42000000092</v>
      </c>
    </row>
    <row r="1516" spans="1:9" x14ac:dyDescent="0.25">
      <c r="A1516" t="s">
        <v>158</v>
      </c>
      <c r="B1516">
        <v>421</v>
      </c>
      <c r="C1516">
        <v>13936</v>
      </c>
      <c r="H1516" s="3">
        <v>22800</v>
      </c>
      <c r="I1516" s="3">
        <f t="shared" si="27"/>
        <v>-334386.42000000092</v>
      </c>
    </row>
    <row r="1517" spans="1:9" x14ac:dyDescent="0.25">
      <c r="A1517" t="s">
        <v>158</v>
      </c>
      <c r="B1517">
        <v>421</v>
      </c>
      <c r="C1517">
        <v>13937</v>
      </c>
      <c r="H1517" s="3">
        <v>24700</v>
      </c>
      <c r="I1517" s="3">
        <f t="shared" si="27"/>
        <v>-359086.42000000092</v>
      </c>
    </row>
    <row r="1518" spans="1:9" x14ac:dyDescent="0.25">
      <c r="C1518">
        <v>13938</v>
      </c>
      <c r="D1518" s="81">
        <v>43900</v>
      </c>
      <c r="E1518" s="49" t="s">
        <v>43</v>
      </c>
      <c r="F1518" t="s">
        <v>43</v>
      </c>
      <c r="I1518" s="3">
        <f t="shared" si="27"/>
        <v>-359086.42000000092</v>
      </c>
    </row>
    <row r="1519" spans="1:9" x14ac:dyDescent="0.25">
      <c r="B1519">
        <v>344</v>
      </c>
      <c r="C1519">
        <v>13939</v>
      </c>
      <c r="D1519" s="81">
        <v>43900</v>
      </c>
      <c r="E1519" s="49" t="s">
        <v>1115</v>
      </c>
      <c r="F1519" t="s">
        <v>1116</v>
      </c>
      <c r="H1519" s="3">
        <v>6050</v>
      </c>
      <c r="I1519" s="3">
        <f t="shared" si="27"/>
        <v>-365136.42000000092</v>
      </c>
    </row>
    <row r="1520" spans="1:9" x14ac:dyDescent="0.25">
      <c r="A1520" t="s">
        <v>158</v>
      </c>
      <c r="B1520">
        <v>421</v>
      </c>
      <c r="C1520">
        <v>13940</v>
      </c>
      <c r="D1520" s="81">
        <v>43901</v>
      </c>
      <c r="E1520" s="49" t="s">
        <v>1045</v>
      </c>
      <c r="F1520" t="s">
        <v>1117</v>
      </c>
      <c r="H1520" s="3">
        <v>1000</v>
      </c>
      <c r="I1520" s="3">
        <f t="shared" si="27"/>
        <v>-366136.42000000092</v>
      </c>
    </row>
    <row r="1521" spans="2:9" x14ac:dyDescent="0.25">
      <c r="D1521" s="81">
        <v>43902</v>
      </c>
      <c r="E1521" s="49" t="s">
        <v>41</v>
      </c>
      <c r="F1521" t="s">
        <v>41</v>
      </c>
      <c r="G1521" s="108">
        <v>50000</v>
      </c>
      <c r="I1521" s="3">
        <f t="shared" si="27"/>
        <v>-316136.42000000092</v>
      </c>
    </row>
    <row r="1522" spans="2:9" x14ac:dyDescent="0.25">
      <c r="B1522">
        <v>421</v>
      </c>
      <c r="C1522">
        <v>13941</v>
      </c>
      <c r="D1522" s="81">
        <v>43903</v>
      </c>
      <c r="E1522" s="49" t="s">
        <v>1118</v>
      </c>
      <c r="F1522" t="s">
        <v>294</v>
      </c>
      <c r="H1522" s="3">
        <v>35200</v>
      </c>
      <c r="I1522" s="3">
        <f t="shared" si="27"/>
        <v>-351336.42000000092</v>
      </c>
    </row>
    <row r="1523" spans="2:9" x14ac:dyDescent="0.25">
      <c r="C1523">
        <v>13942</v>
      </c>
      <c r="D1523" s="81" t="s">
        <v>43</v>
      </c>
      <c r="E1523" s="49" t="s">
        <v>43</v>
      </c>
      <c r="F1523" t="s">
        <v>43</v>
      </c>
      <c r="I1523" s="3">
        <f t="shared" si="27"/>
        <v>-351336.42000000092</v>
      </c>
    </row>
    <row r="1524" spans="2:9" x14ac:dyDescent="0.25">
      <c r="D1524" s="81">
        <v>43909</v>
      </c>
      <c r="E1524" s="49" t="s">
        <v>41</v>
      </c>
      <c r="F1524" t="s">
        <v>41</v>
      </c>
      <c r="G1524" s="108">
        <v>92087.5</v>
      </c>
      <c r="I1524" s="3">
        <f t="shared" si="27"/>
        <v>-259248.92000000092</v>
      </c>
    </row>
    <row r="1525" spans="2:9" x14ac:dyDescent="0.25">
      <c r="B1525">
        <v>122</v>
      </c>
      <c r="C1525">
        <v>13943</v>
      </c>
      <c r="D1525" s="81">
        <v>43910</v>
      </c>
      <c r="E1525" s="49" t="s">
        <v>142</v>
      </c>
      <c r="F1525" t="s">
        <v>288</v>
      </c>
      <c r="H1525" s="3">
        <v>20000</v>
      </c>
      <c r="I1525" s="3">
        <f t="shared" si="27"/>
        <v>-279248.92000000092</v>
      </c>
    </row>
    <row r="1526" spans="2:9" x14ac:dyDescent="0.25">
      <c r="B1526">
        <v>122</v>
      </c>
      <c r="C1526">
        <v>13944</v>
      </c>
      <c r="D1526" s="81">
        <v>43910</v>
      </c>
      <c r="E1526" s="49" t="s">
        <v>142</v>
      </c>
      <c r="F1526" t="s">
        <v>57</v>
      </c>
      <c r="H1526" s="3">
        <v>20000</v>
      </c>
      <c r="I1526" s="3">
        <f t="shared" si="27"/>
        <v>-299248.92000000092</v>
      </c>
    </row>
    <row r="1527" spans="2:9" x14ac:dyDescent="0.25">
      <c r="B1527">
        <v>122</v>
      </c>
      <c r="C1527">
        <v>13945</v>
      </c>
      <c r="D1527" s="81">
        <v>43910</v>
      </c>
      <c r="E1527" s="49" t="s">
        <v>43</v>
      </c>
      <c r="F1527" t="s">
        <v>43</v>
      </c>
      <c r="I1527" s="3">
        <f t="shared" si="27"/>
        <v>-299248.92000000092</v>
      </c>
    </row>
    <row r="1528" spans="2:9" x14ac:dyDescent="0.25">
      <c r="B1528">
        <v>122</v>
      </c>
      <c r="C1528">
        <v>13946</v>
      </c>
      <c r="D1528" s="81">
        <v>43910</v>
      </c>
      <c r="E1528" s="49" t="s">
        <v>142</v>
      </c>
      <c r="F1528" t="s">
        <v>717</v>
      </c>
      <c r="H1528" s="3">
        <v>10000</v>
      </c>
      <c r="I1528" s="3">
        <f t="shared" si="27"/>
        <v>-309248.92000000092</v>
      </c>
    </row>
    <row r="1529" spans="2:9" x14ac:dyDescent="0.25">
      <c r="B1529">
        <v>122</v>
      </c>
      <c r="C1529">
        <v>13947</v>
      </c>
      <c r="D1529" s="81">
        <v>43910</v>
      </c>
      <c r="E1529" s="49" t="s">
        <v>142</v>
      </c>
      <c r="F1529" t="s">
        <v>403</v>
      </c>
      <c r="H1529" s="3">
        <v>10000</v>
      </c>
      <c r="I1529" s="3">
        <f t="shared" si="27"/>
        <v>-319248.92000000092</v>
      </c>
    </row>
    <row r="1530" spans="2:9" x14ac:dyDescent="0.25">
      <c r="B1530">
        <v>122</v>
      </c>
      <c r="C1530">
        <v>13948</v>
      </c>
      <c r="D1530" s="81">
        <v>43910</v>
      </c>
      <c r="E1530" s="49" t="s">
        <v>142</v>
      </c>
      <c r="F1530" t="s">
        <v>419</v>
      </c>
      <c r="H1530" s="3">
        <v>15000</v>
      </c>
      <c r="I1530" s="3">
        <f t="shared" si="27"/>
        <v>-334248.92000000092</v>
      </c>
    </row>
    <row r="1531" spans="2:9" x14ac:dyDescent="0.25">
      <c r="B1531">
        <v>122</v>
      </c>
      <c r="C1531">
        <v>13949</v>
      </c>
      <c r="D1531" s="81">
        <v>43910</v>
      </c>
      <c r="E1531" s="49" t="s">
        <v>142</v>
      </c>
      <c r="F1531" t="s">
        <v>194</v>
      </c>
      <c r="H1531" s="3">
        <v>10000</v>
      </c>
      <c r="I1531" s="3">
        <f t="shared" si="27"/>
        <v>-344248.92000000092</v>
      </c>
    </row>
    <row r="1532" spans="2:9" x14ac:dyDescent="0.25">
      <c r="B1532">
        <v>122</v>
      </c>
      <c r="C1532">
        <v>13950</v>
      </c>
      <c r="D1532" s="81">
        <v>43910</v>
      </c>
      <c r="E1532" s="49" t="s">
        <v>142</v>
      </c>
      <c r="F1532" t="s">
        <v>294</v>
      </c>
      <c r="H1532" s="3">
        <v>15000</v>
      </c>
      <c r="I1532" s="3">
        <f t="shared" si="27"/>
        <v>-359248.92000000092</v>
      </c>
    </row>
    <row r="1533" spans="2:9" x14ac:dyDescent="0.25">
      <c r="B1533">
        <v>122</v>
      </c>
      <c r="C1533">
        <v>13951</v>
      </c>
      <c r="D1533" s="81">
        <v>43910</v>
      </c>
      <c r="E1533" s="49" t="s">
        <v>142</v>
      </c>
      <c r="F1533" t="s">
        <v>303</v>
      </c>
      <c r="H1533" s="3">
        <v>7000</v>
      </c>
      <c r="I1533" s="3">
        <f t="shared" si="27"/>
        <v>-366248.92000000092</v>
      </c>
    </row>
    <row r="1534" spans="2:9" x14ac:dyDescent="0.25">
      <c r="B1534">
        <v>122</v>
      </c>
      <c r="C1534">
        <v>13952</v>
      </c>
      <c r="D1534" s="81">
        <v>43910</v>
      </c>
      <c r="E1534" s="49" t="s">
        <v>142</v>
      </c>
      <c r="F1534" t="s">
        <v>302</v>
      </c>
      <c r="H1534" s="3">
        <v>9000</v>
      </c>
      <c r="I1534" s="3">
        <f t="shared" si="27"/>
        <v>-375248.92000000092</v>
      </c>
    </row>
    <row r="1535" spans="2:9" x14ac:dyDescent="0.25">
      <c r="B1535">
        <v>122</v>
      </c>
      <c r="C1535">
        <v>13953</v>
      </c>
      <c r="D1535" s="81">
        <v>43910</v>
      </c>
      <c r="E1535" s="49" t="s">
        <v>142</v>
      </c>
      <c r="F1535" t="s">
        <v>312</v>
      </c>
      <c r="H1535" s="3">
        <v>7000</v>
      </c>
      <c r="I1535" s="3">
        <f t="shared" si="27"/>
        <v>-382248.92000000092</v>
      </c>
    </row>
    <row r="1536" spans="2:9" x14ac:dyDescent="0.25">
      <c r="B1536">
        <v>122</v>
      </c>
      <c r="C1536">
        <v>13954</v>
      </c>
      <c r="D1536" s="81">
        <v>43910</v>
      </c>
      <c r="E1536" s="49" t="s">
        <v>142</v>
      </c>
      <c r="F1536" t="s">
        <v>320</v>
      </c>
      <c r="H1536" s="3">
        <v>8000</v>
      </c>
      <c r="I1536" s="3">
        <f t="shared" si="27"/>
        <v>-390248.92000000092</v>
      </c>
    </row>
    <row r="1537" spans="2:9" x14ac:dyDescent="0.25">
      <c r="B1537">
        <v>122</v>
      </c>
      <c r="C1537">
        <v>13955</v>
      </c>
      <c r="D1537" s="81">
        <v>43910</v>
      </c>
      <c r="E1537" s="49" t="s">
        <v>142</v>
      </c>
      <c r="F1537" t="s">
        <v>49</v>
      </c>
      <c r="H1537" s="3">
        <v>6000</v>
      </c>
      <c r="I1537" s="3">
        <f t="shared" si="27"/>
        <v>-396248.92000000092</v>
      </c>
    </row>
    <row r="1538" spans="2:9" x14ac:dyDescent="0.25">
      <c r="B1538">
        <v>122</v>
      </c>
      <c r="C1538">
        <v>13956</v>
      </c>
      <c r="D1538" s="81">
        <v>43910</v>
      </c>
      <c r="E1538" s="49" t="s">
        <v>142</v>
      </c>
      <c r="F1538" t="s">
        <v>50</v>
      </c>
      <c r="H1538" s="3">
        <v>8000</v>
      </c>
      <c r="I1538" s="3">
        <f t="shared" si="27"/>
        <v>-404248.92000000092</v>
      </c>
    </row>
    <row r="1539" spans="2:9" x14ac:dyDescent="0.25">
      <c r="B1539">
        <v>122</v>
      </c>
      <c r="C1539">
        <v>13957</v>
      </c>
      <c r="D1539" s="81">
        <v>43910</v>
      </c>
      <c r="E1539" s="49" t="s">
        <v>142</v>
      </c>
      <c r="F1539" t="s">
        <v>48</v>
      </c>
      <c r="H1539" s="3">
        <v>8000</v>
      </c>
      <c r="I1539" s="3">
        <f t="shared" si="27"/>
        <v>-412248.92000000092</v>
      </c>
    </row>
    <row r="1540" spans="2:9" x14ac:dyDescent="0.25">
      <c r="B1540">
        <v>122</v>
      </c>
      <c r="C1540">
        <v>13958</v>
      </c>
      <c r="D1540" s="81">
        <v>43910</v>
      </c>
      <c r="E1540" s="49" t="s">
        <v>142</v>
      </c>
      <c r="F1540" t="s">
        <v>304</v>
      </c>
      <c r="H1540" s="3">
        <v>7000</v>
      </c>
      <c r="I1540" s="3">
        <f t="shared" si="27"/>
        <v>-419248.92000000092</v>
      </c>
    </row>
    <row r="1541" spans="2:9" x14ac:dyDescent="0.25">
      <c r="B1541">
        <v>122</v>
      </c>
      <c r="C1541">
        <v>13959</v>
      </c>
      <c r="D1541" s="81">
        <v>43910</v>
      </c>
      <c r="E1541" s="49" t="s">
        <v>142</v>
      </c>
      <c r="F1541" t="s">
        <v>195</v>
      </c>
      <c r="H1541" s="3">
        <v>7000</v>
      </c>
      <c r="I1541" s="3">
        <f t="shared" si="27"/>
        <v>-426248.92000000092</v>
      </c>
    </row>
    <row r="1542" spans="2:9" x14ac:dyDescent="0.25">
      <c r="B1542">
        <v>122</v>
      </c>
      <c r="C1542">
        <v>13960</v>
      </c>
      <c r="D1542" s="81">
        <v>43910</v>
      </c>
      <c r="E1542" s="49" t="s">
        <v>142</v>
      </c>
      <c r="F1542" t="s">
        <v>383</v>
      </c>
      <c r="H1542" s="3">
        <v>5000</v>
      </c>
      <c r="I1542" s="3">
        <f t="shared" si="27"/>
        <v>-431248.92000000092</v>
      </c>
    </row>
    <row r="1543" spans="2:9" x14ac:dyDescent="0.25">
      <c r="B1543">
        <v>122</v>
      </c>
      <c r="C1543">
        <v>13961</v>
      </c>
      <c r="D1543" s="81">
        <v>43910</v>
      </c>
      <c r="E1543" s="49" t="s">
        <v>142</v>
      </c>
      <c r="F1543" t="s">
        <v>461</v>
      </c>
      <c r="H1543" s="3">
        <v>5000</v>
      </c>
      <c r="I1543" s="3">
        <f>+I1542+G1543-H1543</f>
        <v>-436248.92000000092</v>
      </c>
    </row>
    <row r="1544" spans="2:9" x14ac:dyDescent="0.25">
      <c r="B1544">
        <v>122</v>
      </c>
      <c r="C1544">
        <v>13962</v>
      </c>
      <c r="D1544" s="81">
        <v>43910</v>
      </c>
      <c r="E1544" s="49" t="s">
        <v>1119</v>
      </c>
      <c r="F1544" t="s">
        <v>435</v>
      </c>
      <c r="H1544" s="3">
        <v>9000</v>
      </c>
      <c r="I1544" s="3">
        <f t="shared" ref="I1544:I1617" si="28">+I1543+G1544-H1544</f>
        <v>-445248.92000000092</v>
      </c>
    </row>
    <row r="1545" spans="2:9" x14ac:dyDescent="0.25">
      <c r="B1545">
        <v>122</v>
      </c>
      <c r="C1545">
        <v>13963</v>
      </c>
      <c r="D1545" s="81">
        <v>43910</v>
      </c>
      <c r="E1545" s="49" t="s">
        <v>142</v>
      </c>
      <c r="F1545" t="s">
        <v>415</v>
      </c>
      <c r="H1545" s="3">
        <v>5000</v>
      </c>
      <c r="I1545" s="3">
        <f t="shared" si="28"/>
        <v>-450248.92000000092</v>
      </c>
    </row>
    <row r="1546" spans="2:9" x14ac:dyDescent="0.25">
      <c r="B1546">
        <v>122</v>
      </c>
      <c r="C1546">
        <v>13964</v>
      </c>
      <c r="D1546" s="81">
        <v>43910</v>
      </c>
      <c r="E1546" s="49" t="s">
        <v>142</v>
      </c>
      <c r="F1546" t="s">
        <v>722</v>
      </c>
      <c r="H1546" s="3">
        <v>9000</v>
      </c>
      <c r="I1546" s="3">
        <f t="shared" si="28"/>
        <v>-459248.92000000092</v>
      </c>
    </row>
    <row r="1547" spans="2:9" x14ac:dyDescent="0.25">
      <c r="B1547">
        <v>122</v>
      </c>
      <c r="C1547">
        <v>13965</v>
      </c>
      <c r="D1547" s="81">
        <v>43910</v>
      </c>
      <c r="E1547" s="49" t="s">
        <v>142</v>
      </c>
      <c r="F1547" t="s">
        <v>721</v>
      </c>
      <c r="H1547" s="3">
        <v>5000</v>
      </c>
      <c r="I1547" s="3">
        <f t="shared" si="28"/>
        <v>-464248.92000000092</v>
      </c>
    </row>
    <row r="1548" spans="2:9" x14ac:dyDescent="0.25">
      <c r="B1548">
        <v>122</v>
      </c>
      <c r="C1548">
        <v>13966</v>
      </c>
      <c r="D1548" s="81">
        <v>43910</v>
      </c>
      <c r="E1548" s="49" t="s">
        <v>142</v>
      </c>
      <c r="F1548" t="s">
        <v>350</v>
      </c>
      <c r="H1548" s="3">
        <v>5000</v>
      </c>
      <c r="I1548" s="3">
        <f t="shared" si="28"/>
        <v>-469248.92000000092</v>
      </c>
    </row>
    <row r="1549" spans="2:9" x14ac:dyDescent="0.25">
      <c r="B1549">
        <v>122</v>
      </c>
      <c r="C1549">
        <v>13967</v>
      </c>
      <c r="D1549" s="81">
        <v>43910</v>
      </c>
      <c r="E1549" s="49" t="s">
        <v>142</v>
      </c>
      <c r="F1549" t="s">
        <v>1048</v>
      </c>
      <c r="H1549" s="3">
        <v>7000</v>
      </c>
      <c r="I1549" s="3">
        <f t="shared" si="28"/>
        <v>-476248.92000000092</v>
      </c>
    </row>
    <row r="1550" spans="2:9" x14ac:dyDescent="0.25">
      <c r="B1550">
        <v>122</v>
      </c>
      <c r="C1550">
        <v>13968</v>
      </c>
      <c r="D1550" s="81">
        <v>43910</v>
      </c>
      <c r="E1550" s="49" t="s">
        <v>142</v>
      </c>
      <c r="F1550" t="s">
        <v>1061</v>
      </c>
      <c r="H1550" s="3">
        <v>7000</v>
      </c>
      <c r="I1550" s="3">
        <f t="shared" si="28"/>
        <v>-483248.92000000092</v>
      </c>
    </row>
    <row r="1551" spans="2:9" x14ac:dyDescent="0.25">
      <c r="B1551">
        <v>122</v>
      </c>
      <c r="C1551">
        <v>13969</v>
      </c>
      <c r="D1551" s="81">
        <v>43910</v>
      </c>
      <c r="E1551" s="49" t="s">
        <v>1120</v>
      </c>
      <c r="F1551" t="s">
        <v>1121</v>
      </c>
      <c r="H1551" s="3">
        <v>8000</v>
      </c>
      <c r="I1551" s="3">
        <f t="shared" si="28"/>
        <v>-491248.92000000092</v>
      </c>
    </row>
    <row r="1552" spans="2:9" x14ac:dyDescent="0.25">
      <c r="B1552">
        <v>122</v>
      </c>
      <c r="C1552">
        <v>13970</v>
      </c>
      <c r="D1552" s="81">
        <v>43913</v>
      </c>
      <c r="E1552" s="49" t="s">
        <v>142</v>
      </c>
      <c r="F1552" t="s">
        <v>415</v>
      </c>
      <c r="H1552" s="3">
        <v>2000</v>
      </c>
      <c r="I1552" s="3">
        <f t="shared" si="28"/>
        <v>-493248.92000000092</v>
      </c>
    </row>
    <row r="1553" spans="1:12" x14ac:dyDescent="0.25">
      <c r="B1553">
        <v>122</v>
      </c>
      <c r="D1553" s="81">
        <v>43916</v>
      </c>
      <c r="E1553" s="49" t="s">
        <v>41</v>
      </c>
      <c r="F1553" t="s">
        <v>41</v>
      </c>
      <c r="G1553" s="108">
        <v>1000000</v>
      </c>
      <c r="I1553" s="3">
        <f t="shared" si="28"/>
        <v>506751.07999999908</v>
      </c>
      <c r="L1553" t="s">
        <v>166</v>
      </c>
    </row>
    <row r="1554" spans="1:12" x14ac:dyDescent="0.25">
      <c r="B1554">
        <v>292</v>
      </c>
      <c r="F1554" t="s">
        <v>1175</v>
      </c>
      <c r="H1554" s="3">
        <f>13278.33+5000</f>
        <v>18278.330000000002</v>
      </c>
      <c r="I1554" s="3">
        <f t="shared" si="28"/>
        <v>488472.74999999907</v>
      </c>
    </row>
    <row r="1556" spans="1:12" x14ac:dyDescent="0.25">
      <c r="F1556" t="s">
        <v>214</v>
      </c>
      <c r="G1556" s="108">
        <f>SUM(G1479:G1554)</f>
        <v>1142087.5</v>
      </c>
      <c r="H1556" s="3">
        <f>SUM(H1479:H1554)</f>
        <v>1203019.1500000001</v>
      </c>
    </row>
    <row r="1560" spans="1:12" x14ac:dyDescent="0.25">
      <c r="A1560" t="s">
        <v>158</v>
      </c>
      <c r="B1560">
        <v>293</v>
      </c>
      <c r="C1560">
        <v>13971</v>
      </c>
      <c r="D1560" s="81">
        <v>43923</v>
      </c>
      <c r="E1560" s="49" t="s">
        <v>1122</v>
      </c>
      <c r="F1560" t="s">
        <v>327</v>
      </c>
      <c r="H1560" s="3">
        <v>55000</v>
      </c>
      <c r="I1560" s="3">
        <f>+I1554+G1560-H1560</f>
        <v>433472.74999999907</v>
      </c>
    </row>
    <row r="1561" spans="1:12" x14ac:dyDescent="0.25">
      <c r="A1561" t="s">
        <v>158</v>
      </c>
      <c r="B1561">
        <v>299</v>
      </c>
      <c r="C1561">
        <v>13972</v>
      </c>
      <c r="D1561" s="81">
        <v>43923</v>
      </c>
      <c r="E1561" s="49" t="s">
        <v>331</v>
      </c>
      <c r="F1561" t="s">
        <v>49</v>
      </c>
      <c r="H1561" s="3">
        <v>23000</v>
      </c>
      <c r="I1561" s="3">
        <f t="shared" si="28"/>
        <v>410472.74999999907</v>
      </c>
    </row>
    <row r="1562" spans="1:12" x14ac:dyDescent="0.25">
      <c r="A1562" t="s">
        <v>158</v>
      </c>
      <c r="B1562">
        <v>421</v>
      </c>
      <c r="C1562">
        <v>13973</v>
      </c>
      <c r="D1562" s="81">
        <v>43923</v>
      </c>
      <c r="E1562" s="49" t="s">
        <v>1123</v>
      </c>
      <c r="F1562" t="s">
        <v>379</v>
      </c>
      <c r="H1562" s="3">
        <v>8468</v>
      </c>
      <c r="I1562" s="3">
        <f t="shared" si="28"/>
        <v>402004.74999999907</v>
      </c>
    </row>
    <row r="1563" spans="1:12" x14ac:dyDescent="0.25">
      <c r="A1563" t="s">
        <v>158</v>
      </c>
      <c r="B1563">
        <v>342</v>
      </c>
      <c r="C1563">
        <v>13974</v>
      </c>
      <c r="D1563" s="81">
        <v>43923</v>
      </c>
      <c r="E1563" s="49" t="s">
        <v>1124</v>
      </c>
      <c r="F1563" t="s">
        <v>154</v>
      </c>
      <c r="H1563" s="3">
        <v>117400</v>
      </c>
      <c r="I1563" s="3">
        <f t="shared" si="28"/>
        <v>284604.74999999907</v>
      </c>
    </row>
    <row r="1564" spans="1:12" x14ac:dyDescent="0.25">
      <c r="A1564" t="s">
        <v>158</v>
      </c>
      <c r="B1564">
        <v>426</v>
      </c>
      <c r="C1564">
        <v>13975</v>
      </c>
      <c r="D1564" s="81">
        <v>43923</v>
      </c>
      <c r="E1564" s="49" t="s">
        <v>1125</v>
      </c>
      <c r="F1564" t="s">
        <v>305</v>
      </c>
      <c r="H1564" s="3">
        <v>50000</v>
      </c>
      <c r="I1564" s="3">
        <f t="shared" si="28"/>
        <v>234604.74999999907</v>
      </c>
    </row>
    <row r="1565" spans="1:12" x14ac:dyDescent="0.25">
      <c r="C1565">
        <v>13976</v>
      </c>
      <c r="D1565" s="81">
        <v>43923</v>
      </c>
      <c r="E1565" s="49" t="s">
        <v>43</v>
      </c>
      <c r="F1565" t="s">
        <v>43</v>
      </c>
      <c r="I1565" s="3">
        <f t="shared" si="28"/>
        <v>234604.74999999907</v>
      </c>
    </row>
    <row r="1566" spans="1:12" x14ac:dyDescent="0.25">
      <c r="B1566">
        <v>342</v>
      </c>
      <c r="C1566">
        <v>13977</v>
      </c>
      <c r="D1566" s="81">
        <v>43923</v>
      </c>
      <c r="E1566" s="49" t="s">
        <v>375</v>
      </c>
      <c r="F1566" t="s">
        <v>1050</v>
      </c>
      <c r="H1566" s="3">
        <v>151972</v>
      </c>
      <c r="I1566" s="3">
        <f t="shared" si="28"/>
        <v>82632.749999999069</v>
      </c>
    </row>
    <row r="1567" spans="1:12" x14ac:dyDescent="0.25">
      <c r="A1567" t="s">
        <v>158</v>
      </c>
      <c r="B1567">
        <v>421</v>
      </c>
      <c r="C1567">
        <v>13978</v>
      </c>
      <c r="D1567" s="81">
        <v>43923</v>
      </c>
      <c r="E1567" s="49" t="s">
        <v>1126</v>
      </c>
      <c r="F1567" t="s">
        <v>234</v>
      </c>
      <c r="H1567" s="3">
        <v>150027</v>
      </c>
      <c r="I1567" s="3">
        <f t="shared" si="28"/>
        <v>-67394.250000000931</v>
      </c>
    </row>
    <row r="1568" spans="1:12" x14ac:dyDescent="0.25">
      <c r="A1568" t="s">
        <v>158</v>
      </c>
      <c r="B1568">
        <v>299</v>
      </c>
      <c r="C1568">
        <v>13979</v>
      </c>
      <c r="D1568" s="81">
        <v>43923</v>
      </c>
      <c r="E1568" s="49" t="s">
        <v>1127</v>
      </c>
      <c r="F1568" t="s">
        <v>437</v>
      </c>
      <c r="H1568" s="3">
        <v>8000</v>
      </c>
      <c r="I1568" s="3">
        <f t="shared" si="28"/>
        <v>-75394.250000000931</v>
      </c>
    </row>
    <row r="1569" spans="1:12" x14ac:dyDescent="0.25">
      <c r="A1569" t="s">
        <v>158</v>
      </c>
      <c r="B1569">
        <v>399</v>
      </c>
      <c r="C1569">
        <v>13980</v>
      </c>
      <c r="D1569" s="81">
        <v>43923</v>
      </c>
      <c r="E1569" s="49" t="s">
        <v>1128</v>
      </c>
      <c r="F1569" t="s">
        <v>442</v>
      </c>
      <c r="H1569" s="3">
        <v>3000</v>
      </c>
      <c r="I1569" s="3">
        <f t="shared" si="28"/>
        <v>-78394.250000000931</v>
      </c>
    </row>
    <row r="1570" spans="1:12" x14ac:dyDescent="0.25">
      <c r="A1570" t="s">
        <v>158</v>
      </c>
      <c r="B1570">
        <v>421</v>
      </c>
      <c r="C1570">
        <v>13981</v>
      </c>
      <c r="D1570" s="81">
        <v>43924</v>
      </c>
      <c r="E1570" s="49" t="s">
        <v>1129</v>
      </c>
      <c r="F1570" t="s">
        <v>294</v>
      </c>
      <c r="H1570" s="3">
        <v>15000</v>
      </c>
      <c r="I1570" s="3">
        <f t="shared" si="28"/>
        <v>-93394.250000000931</v>
      </c>
    </row>
    <row r="1571" spans="1:12" x14ac:dyDescent="0.25">
      <c r="A1571" t="s">
        <v>158</v>
      </c>
      <c r="B1571">
        <v>421</v>
      </c>
      <c r="C1571">
        <v>13982</v>
      </c>
      <c r="D1571" s="81">
        <v>43924</v>
      </c>
      <c r="E1571" s="49" t="s">
        <v>1130</v>
      </c>
      <c r="F1571" t="s">
        <v>717</v>
      </c>
      <c r="H1571" s="3">
        <v>15000</v>
      </c>
      <c r="I1571" s="3">
        <f t="shared" si="28"/>
        <v>-108394.25000000093</v>
      </c>
    </row>
    <row r="1572" spans="1:12" x14ac:dyDescent="0.25">
      <c r="A1572" t="s">
        <v>158</v>
      </c>
      <c r="B1572">
        <v>299</v>
      </c>
      <c r="C1572">
        <v>13983</v>
      </c>
      <c r="D1572" s="81">
        <v>43924</v>
      </c>
      <c r="E1572" s="49" t="s">
        <v>1131</v>
      </c>
      <c r="F1572" t="s">
        <v>415</v>
      </c>
      <c r="H1572" s="3">
        <v>3000</v>
      </c>
      <c r="I1572" s="3">
        <f t="shared" si="28"/>
        <v>-111394.25000000093</v>
      </c>
    </row>
    <row r="1573" spans="1:12" x14ac:dyDescent="0.25">
      <c r="A1573" t="s">
        <v>158</v>
      </c>
      <c r="B1573">
        <v>122</v>
      </c>
      <c r="C1573">
        <v>13984</v>
      </c>
      <c r="D1573" s="81">
        <v>43924</v>
      </c>
      <c r="E1573" s="49" t="s">
        <v>947</v>
      </c>
      <c r="F1573" t="s">
        <v>1011</v>
      </c>
      <c r="H1573" s="3">
        <v>8000</v>
      </c>
      <c r="I1573" s="3">
        <f t="shared" si="28"/>
        <v>-119394.25000000093</v>
      </c>
    </row>
    <row r="1574" spans="1:12" x14ac:dyDescent="0.25">
      <c r="A1574" t="s">
        <v>158</v>
      </c>
      <c r="B1574">
        <v>122</v>
      </c>
      <c r="C1574">
        <v>13985</v>
      </c>
      <c r="D1574" s="81">
        <v>43927</v>
      </c>
      <c r="E1574" s="49" t="s">
        <v>1132</v>
      </c>
      <c r="F1574" t="s">
        <v>893</v>
      </c>
      <c r="H1574" s="3">
        <v>3190</v>
      </c>
      <c r="I1574" s="3">
        <f t="shared" si="28"/>
        <v>-122584.25000000093</v>
      </c>
    </row>
    <row r="1575" spans="1:12" x14ac:dyDescent="0.25">
      <c r="A1575" t="s">
        <v>158</v>
      </c>
      <c r="B1575">
        <v>345</v>
      </c>
      <c r="C1575">
        <v>13986</v>
      </c>
      <c r="D1575" s="81">
        <v>43927</v>
      </c>
      <c r="E1575" s="49" t="s">
        <v>331</v>
      </c>
      <c r="F1575" t="s">
        <v>294</v>
      </c>
      <c r="H1575" s="3">
        <v>37000</v>
      </c>
      <c r="I1575" s="3">
        <f t="shared" si="28"/>
        <v>-159584.25000000093</v>
      </c>
    </row>
    <row r="1576" spans="1:12" x14ac:dyDescent="0.25">
      <c r="A1576" t="s">
        <v>158</v>
      </c>
      <c r="B1576">
        <v>344</v>
      </c>
      <c r="C1576">
        <v>13987</v>
      </c>
      <c r="D1576" s="81">
        <v>43927</v>
      </c>
      <c r="E1576" s="49" t="s">
        <v>1133</v>
      </c>
      <c r="F1576" t="s">
        <v>319</v>
      </c>
      <c r="H1576" s="3">
        <v>41050</v>
      </c>
      <c r="I1576" s="3">
        <f t="shared" si="28"/>
        <v>-200634.25000000093</v>
      </c>
    </row>
    <row r="1577" spans="1:12" x14ac:dyDescent="0.25">
      <c r="C1577">
        <v>13988</v>
      </c>
      <c r="D1577" s="81" t="s">
        <v>43</v>
      </c>
      <c r="E1577" s="49" t="s">
        <v>43</v>
      </c>
      <c r="F1577" t="s">
        <v>43</v>
      </c>
      <c r="I1577" s="3">
        <f t="shared" si="28"/>
        <v>-200634.25000000093</v>
      </c>
      <c r="L1577" t="s">
        <v>166</v>
      </c>
    </row>
    <row r="1578" spans="1:12" x14ac:dyDescent="0.25">
      <c r="B1578">
        <v>427</v>
      </c>
      <c r="C1578">
        <v>13989</v>
      </c>
      <c r="D1578" s="81">
        <v>43927</v>
      </c>
      <c r="E1578" s="49" t="s">
        <v>1134</v>
      </c>
      <c r="F1578" t="s">
        <v>394</v>
      </c>
      <c r="H1578" s="3">
        <v>24000</v>
      </c>
      <c r="I1578" s="3">
        <f t="shared" si="28"/>
        <v>-224634.25000000093</v>
      </c>
    </row>
    <row r="1579" spans="1:12" x14ac:dyDescent="0.25">
      <c r="B1579">
        <v>221</v>
      </c>
      <c r="C1579">
        <v>13990</v>
      </c>
      <c r="D1579" s="81">
        <v>43927</v>
      </c>
      <c r="E1579" s="49" t="s">
        <v>481</v>
      </c>
      <c r="F1579" t="s">
        <v>464</v>
      </c>
      <c r="H1579" s="3">
        <v>23733.5</v>
      </c>
      <c r="I1579" s="3">
        <f t="shared" si="28"/>
        <v>-248367.75000000093</v>
      </c>
    </row>
    <row r="1580" spans="1:12" x14ac:dyDescent="0.25">
      <c r="B1580">
        <v>213</v>
      </c>
      <c r="C1580">
        <v>13991</v>
      </c>
      <c r="D1580" s="81">
        <v>43927</v>
      </c>
      <c r="E1580" s="49" t="s">
        <v>454</v>
      </c>
      <c r="F1580" t="s">
        <v>466</v>
      </c>
      <c r="H1580" s="3">
        <v>14183.34</v>
      </c>
      <c r="I1580" s="3">
        <f t="shared" si="28"/>
        <v>-262551.09000000096</v>
      </c>
    </row>
    <row r="1581" spans="1:12" x14ac:dyDescent="0.25">
      <c r="A1581" t="s">
        <v>158</v>
      </c>
      <c r="B1581">
        <v>213</v>
      </c>
      <c r="C1581">
        <v>13992</v>
      </c>
      <c r="D1581" s="81">
        <v>43927</v>
      </c>
      <c r="E1581" s="49" t="s">
        <v>820</v>
      </c>
      <c r="F1581" t="s">
        <v>177</v>
      </c>
      <c r="H1581" s="3">
        <v>805</v>
      </c>
      <c r="I1581" s="3">
        <f t="shared" si="28"/>
        <v>-263356.09000000096</v>
      </c>
    </row>
    <row r="1582" spans="1:12" x14ac:dyDescent="0.25">
      <c r="B1582">
        <v>213</v>
      </c>
      <c r="C1582">
        <v>13993</v>
      </c>
      <c r="D1582" s="81">
        <v>43927</v>
      </c>
      <c r="E1582" s="49" t="s">
        <v>948</v>
      </c>
      <c r="F1582" t="s">
        <v>1103</v>
      </c>
      <c r="H1582" s="3">
        <v>1500</v>
      </c>
      <c r="I1582" s="3">
        <f t="shared" si="28"/>
        <v>-264856.09000000096</v>
      </c>
    </row>
    <row r="1583" spans="1:12" x14ac:dyDescent="0.25">
      <c r="B1583">
        <v>427</v>
      </c>
      <c r="C1583">
        <v>13994</v>
      </c>
      <c r="D1583" s="81">
        <v>43928</v>
      </c>
      <c r="E1583" s="49" t="s">
        <v>1135</v>
      </c>
      <c r="F1583" t="s">
        <v>1136</v>
      </c>
      <c r="H1583" s="3">
        <v>3800</v>
      </c>
      <c r="I1583" s="3">
        <f t="shared" si="28"/>
        <v>-268656.09000000096</v>
      </c>
    </row>
    <row r="1584" spans="1:12" x14ac:dyDescent="0.25">
      <c r="A1584" t="s">
        <v>158</v>
      </c>
      <c r="B1584">
        <v>426</v>
      </c>
      <c r="C1584">
        <v>13995</v>
      </c>
      <c r="D1584" s="81">
        <v>43928</v>
      </c>
      <c r="E1584" s="49" t="s">
        <v>432</v>
      </c>
      <c r="F1584" t="s">
        <v>278</v>
      </c>
      <c r="H1584" s="3">
        <v>25000</v>
      </c>
      <c r="I1584" s="3">
        <f t="shared" si="28"/>
        <v>-293656.09000000096</v>
      </c>
    </row>
    <row r="1585" spans="1:9" x14ac:dyDescent="0.25">
      <c r="A1585" t="s">
        <v>158</v>
      </c>
      <c r="B1585">
        <v>421</v>
      </c>
      <c r="C1585">
        <v>13996</v>
      </c>
      <c r="D1585" s="81">
        <v>43930</v>
      </c>
      <c r="E1585" s="49" t="s">
        <v>330</v>
      </c>
      <c r="F1585" t="s">
        <v>1137</v>
      </c>
      <c r="H1585" s="3">
        <v>1000</v>
      </c>
      <c r="I1585" s="3">
        <f t="shared" si="28"/>
        <v>-294656.09000000096</v>
      </c>
    </row>
    <row r="1586" spans="1:9" x14ac:dyDescent="0.25">
      <c r="B1586">
        <v>421</v>
      </c>
      <c r="C1586">
        <v>13997</v>
      </c>
      <c r="D1586" s="81">
        <v>43930</v>
      </c>
      <c r="E1586" s="49" t="s">
        <v>1138</v>
      </c>
      <c r="F1586" t="s">
        <v>1082</v>
      </c>
      <c r="H1586" s="3">
        <v>4000</v>
      </c>
      <c r="I1586" s="3">
        <f t="shared" si="28"/>
        <v>-298656.09000000096</v>
      </c>
    </row>
    <row r="1587" spans="1:9" x14ac:dyDescent="0.25">
      <c r="A1587" t="s">
        <v>158</v>
      </c>
      <c r="B1587">
        <v>122</v>
      </c>
      <c r="C1587">
        <v>13998</v>
      </c>
      <c r="D1587" s="81">
        <v>43934</v>
      </c>
      <c r="E1587" s="49" t="s">
        <v>1139</v>
      </c>
      <c r="F1587" t="s">
        <v>1140</v>
      </c>
      <c r="H1587" s="3">
        <v>15000</v>
      </c>
      <c r="I1587" s="3">
        <f t="shared" si="28"/>
        <v>-313656.09000000096</v>
      </c>
    </row>
    <row r="1588" spans="1:9" x14ac:dyDescent="0.25">
      <c r="A1588" t="s">
        <v>158</v>
      </c>
      <c r="B1588">
        <v>122</v>
      </c>
      <c r="C1588">
        <v>13999</v>
      </c>
      <c r="D1588" s="81">
        <v>43935</v>
      </c>
      <c r="E1588" s="49" t="s">
        <v>1141</v>
      </c>
      <c r="F1588" t="s">
        <v>1142</v>
      </c>
      <c r="H1588" s="3">
        <v>2500</v>
      </c>
      <c r="I1588" s="3">
        <f t="shared" si="28"/>
        <v>-316156.09000000096</v>
      </c>
    </row>
    <row r="1589" spans="1:9" x14ac:dyDescent="0.25">
      <c r="D1589" s="81">
        <v>43936</v>
      </c>
      <c r="E1589" s="49" t="s">
        <v>41</v>
      </c>
      <c r="F1589" t="s">
        <v>41</v>
      </c>
      <c r="G1589" s="108">
        <v>3865527.21</v>
      </c>
      <c r="I1589" s="3">
        <f t="shared" si="28"/>
        <v>3549371.1199999992</v>
      </c>
    </row>
    <row r="1590" spans="1:9" x14ac:dyDescent="0.25">
      <c r="A1590" t="s">
        <v>158</v>
      </c>
      <c r="B1590">
        <v>426</v>
      </c>
      <c r="C1590">
        <v>14000</v>
      </c>
      <c r="D1590" s="81">
        <v>43936</v>
      </c>
      <c r="E1590" s="49" t="s">
        <v>1143</v>
      </c>
      <c r="F1590" t="s">
        <v>1144</v>
      </c>
      <c r="H1590" s="3">
        <v>3823527.21</v>
      </c>
      <c r="I1590" s="3">
        <f t="shared" si="28"/>
        <v>-274156.09000000078</v>
      </c>
    </row>
    <row r="1591" spans="1:9" x14ac:dyDescent="0.25">
      <c r="A1591" t="s">
        <v>158</v>
      </c>
      <c r="B1591">
        <v>421</v>
      </c>
      <c r="C1591">
        <v>14001</v>
      </c>
      <c r="D1591" s="81">
        <v>43936</v>
      </c>
      <c r="E1591" s="49" t="s">
        <v>1145</v>
      </c>
      <c r="H1591" s="3">
        <v>42000</v>
      </c>
      <c r="I1591" s="3">
        <f t="shared" si="28"/>
        <v>-316156.09000000078</v>
      </c>
    </row>
    <row r="1592" spans="1:9" x14ac:dyDescent="0.25">
      <c r="A1592" t="s">
        <v>158</v>
      </c>
      <c r="B1592">
        <v>421</v>
      </c>
      <c r="C1592">
        <v>14002</v>
      </c>
      <c r="D1592" s="81">
        <v>43936</v>
      </c>
      <c r="E1592" s="49" t="s">
        <v>999</v>
      </c>
      <c r="F1592" t="s">
        <v>440</v>
      </c>
      <c r="H1592" s="3">
        <v>24050</v>
      </c>
      <c r="I1592" s="3">
        <f t="shared" si="28"/>
        <v>-340206.09000000078</v>
      </c>
    </row>
    <row r="1593" spans="1:9" x14ac:dyDescent="0.25">
      <c r="D1593" s="81">
        <v>43936</v>
      </c>
      <c r="E1593" s="49" t="s">
        <v>1177</v>
      </c>
      <c r="F1593" t="s">
        <v>1177</v>
      </c>
      <c r="G1593" s="108">
        <v>4000</v>
      </c>
      <c r="I1593" s="3">
        <f t="shared" si="28"/>
        <v>-336206.09000000078</v>
      </c>
    </row>
    <row r="1594" spans="1:9" x14ac:dyDescent="0.25">
      <c r="A1594" t="s">
        <v>158</v>
      </c>
      <c r="B1594">
        <v>122</v>
      </c>
      <c r="C1594">
        <v>14003</v>
      </c>
      <c r="D1594" s="81">
        <v>43941</v>
      </c>
      <c r="E1594" s="49" t="s">
        <v>142</v>
      </c>
      <c r="F1594" t="s">
        <v>665</v>
      </c>
      <c r="H1594" s="3">
        <v>3000</v>
      </c>
      <c r="I1594" s="3">
        <f t="shared" si="28"/>
        <v>-339206.09000000078</v>
      </c>
    </row>
    <row r="1595" spans="1:9" x14ac:dyDescent="0.25">
      <c r="B1595">
        <v>421</v>
      </c>
      <c r="C1595">
        <v>14004</v>
      </c>
      <c r="D1595" s="81">
        <v>43941</v>
      </c>
      <c r="E1595" s="49" t="s">
        <v>1146</v>
      </c>
      <c r="F1595" t="s">
        <v>402</v>
      </c>
      <c r="H1595" s="3">
        <v>36000</v>
      </c>
      <c r="I1595" s="3">
        <f t="shared" si="28"/>
        <v>-375206.09000000078</v>
      </c>
    </row>
    <row r="1596" spans="1:9" x14ac:dyDescent="0.25">
      <c r="D1596" s="81">
        <v>43942</v>
      </c>
      <c r="E1596" s="49" t="s">
        <v>41</v>
      </c>
      <c r="F1596" t="s">
        <v>41</v>
      </c>
      <c r="G1596" s="108">
        <v>92087.5</v>
      </c>
      <c r="I1596" s="3">
        <f t="shared" si="28"/>
        <v>-283118.59000000078</v>
      </c>
    </row>
    <row r="1597" spans="1:9" x14ac:dyDescent="0.25">
      <c r="B1597">
        <v>122</v>
      </c>
      <c r="C1597">
        <v>14005</v>
      </c>
      <c r="D1597" s="81">
        <v>43945</v>
      </c>
      <c r="E1597" s="49" t="s">
        <v>142</v>
      </c>
      <c r="F1597" t="s">
        <v>288</v>
      </c>
      <c r="H1597" s="3">
        <v>20000</v>
      </c>
      <c r="I1597" s="3">
        <f t="shared" si="28"/>
        <v>-303118.59000000078</v>
      </c>
    </row>
    <row r="1598" spans="1:9" x14ac:dyDescent="0.25">
      <c r="A1598" t="s">
        <v>158</v>
      </c>
      <c r="B1598">
        <v>122</v>
      </c>
      <c r="C1598">
        <v>14006</v>
      </c>
      <c r="D1598" s="81">
        <v>43945</v>
      </c>
      <c r="E1598" s="49" t="s">
        <v>142</v>
      </c>
      <c r="F1598" t="s">
        <v>57</v>
      </c>
      <c r="H1598" s="3">
        <v>20000</v>
      </c>
      <c r="I1598" s="3">
        <f t="shared" si="28"/>
        <v>-323118.59000000078</v>
      </c>
    </row>
    <row r="1599" spans="1:9" x14ac:dyDescent="0.25">
      <c r="B1599">
        <v>122</v>
      </c>
      <c r="C1599">
        <v>14007</v>
      </c>
      <c r="D1599" s="81">
        <v>43945</v>
      </c>
      <c r="E1599" s="49" t="s">
        <v>142</v>
      </c>
      <c r="F1599" t="s">
        <v>419</v>
      </c>
      <c r="H1599" s="3">
        <v>15000</v>
      </c>
      <c r="I1599" s="3">
        <f t="shared" si="28"/>
        <v>-338118.59000000078</v>
      </c>
    </row>
    <row r="1600" spans="1:9" x14ac:dyDescent="0.25">
      <c r="B1600">
        <v>122</v>
      </c>
      <c r="C1600">
        <v>14008</v>
      </c>
      <c r="D1600" s="81">
        <v>43945</v>
      </c>
      <c r="E1600" s="49" t="s">
        <v>142</v>
      </c>
      <c r="F1600" t="s">
        <v>294</v>
      </c>
      <c r="H1600" s="3">
        <v>15000</v>
      </c>
      <c r="I1600" s="3">
        <f t="shared" si="28"/>
        <v>-353118.59000000078</v>
      </c>
    </row>
    <row r="1601" spans="1:9" x14ac:dyDescent="0.25">
      <c r="B1601">
        <v>122</v>
      </c>
      <c r="C1601">
        <v>14009</v>
      </c>
      <c r="D1601" s="81">
        <v>43945</v>
      </c>
      <c r="E1601" s="49" t="s">
        <v>142</v>
      </c>
      <c r="F1601" t="s">
        <v>717</v>
      </c>
      <c r="H1601" s="3">
        <v>10000</v>
      </c>
      <c r="I1601" s="3">
        <f t="shared" si="28"/>
        <v>-363118.59000000078</v>
      </c>
    </row>
    <row r="1602" spans="1:9" x14ac:dyDescent="0.25">
      <c r="B1602">
        <v>122</v>
      </c>
      <c r="C1602">
        <v>14010</v>
      </c>
      <c r="D1602" s="81">
        <v>43945</v>
      </c>
      <c r="E1602" s="49" t="s">
        <v>142</v>
      </c>
      <c r="F1602" t="s">
        <v>403</v>
      </c>
      <c r="H1602" s="3">
        <v>10000</v>
      </c>
      <c r="I1602" s="3">
        <f t="shared" si="28"/>
        <v>-373118.59000000078</v>
      </c>
    </row>
    <row r="1603" spans="1:9" x14ac:dyDescent="0.25">
      <c r="B1603">
        <v>122</v>
      </c>
      <c r="C1603">
        <v>14011</v>
      </c>
      <c r="D1603" s="81">
        <v>43945</v>
      </c>
      <c r="E1603" s="49" t="s">
        <v>142</v>
      </c>
      <c r="F1603" t="s">
        <v>194</v>
      </c>
      <c r="H1603" s="3">
        <v>10000</v>
      </c>
      <c r="I1603" s="3">
        <f t="shared" si="28"/>
        <v>-383118.59000000078</v>
      </c>
    </row>
    <row r="1604" spans="1:9" x14ac:dyDescent="0.25">
      <c r="B1604">
        <v>122</v>
      </c>
      <c r="C1604">
        <v>14012</v>
      </c>
      <c r="D1604" s="81">
        <v>43945</v>
      </c>
      <c r="E1604" s="49" t="s">
        <v>142</v>
      </c>
      <c r="F1604" t="s">
        <v>302</v>
      </c>
      <c r="H1604" s="3">
        <v>9000</v>
      </c>
      <c r="I1604" s="3">
        <f t="shared" si="28"/>
        <v>-392118.59000000078</v>
      </c>
    </row>
    <row r="1605" spans="1:9" x14ac:dyDescent="0.25">
      <c r="B1605">
        <v>122</v>
      </c>
      <c r="C1605">
        <v>14013</v>
      </c>
      <c r="D1605" s="81">
        <v>43945</v>
      </c>
      <c r="E1605" s="49" t="s">
        <v>142</v>
      </c>
      <c r="F1605" t="s">
        <v>435</v>
      </c>
      <c r="H1605" s="3">
        <v>9000</v>
      </c>
      <c r="I1605" s="3">
        <f t="shared" si="28"/>
        <v>-401118.59000000078</v>
      </c>
    </row>
    <row r="1606" spans="1:9" x14ac:dyDescent="0.25">
      <c r="B1606">
        <v>122</v>
      </c>
      <c r="C1606">
        <v>14014</v>
      </c>
      <c r="D1606" s="81">
        <v>43945</v>
      </c>
      <c r="E1606" s="49" t="s">
        <v>142</v>
      </c>
      <c r="F1606" t="s">
        <v>722</v>
      </c>
      <c r="H1606" s="3">
        <v>9000</v>
      </c>
      <c r="I1606" s="3">
        <f t="shared" si="28"/>
        <v>-410118.59000000078</v>
      </c>
    </row>
    <row r="1607" spans="1:9" x14ac:dyDescent="0.25">
      <c r="B1607">
        <v>122</v>
      </c>
      <c r="C1607">
        <v>14015</v>
      </c>
      <c r="D1607" s="81">
        <v>43945</v>
      </c>
      <c r="E1607" s="49" t="s">
        <v>142</v>
      </c>
      <c r="F1607" t="s">
        <v>320</v>
      </c>
      <c r="H1607" s="3">
        <v>8000</v>
      </c>
      <c r="I1607" s="3">
        <f t="shared" si="28"/>
        <v>-418118.59000000078</v>
      </c>
    </row>
    <row r="1608" spans="1:9" x14ac:dyDescent="0.25">
      <c r="B1608">
        <v>122</v>
      </c>
      <c r="C1608">
        <v>14016</v>
      </c>
      <c r="D1608" s="81">
        <v>43945</v>
      </c>
      <c r="E1608" s="49" t="s">
        <v>142</v>
      </c>
      <c r="F1608" t="s">
        <v>48</v>
      </c>
      <c r="H1608" s="3">
        <v>8000</v>
      </c>
      <c r="I1608" s="3">
        <f t="shared" si="28"/>
        <v>-426118.59000000078</v>
      </c>
    </row>
    <row r="1609" spans="1:9" x14ac:dyDescent="0.25">
      <c r="B1609">
        <v>122</v>
      </c>
      <c r="C1609">
        <v>14017</v>
      </c>
      <c r="D1609" s="81">
        <v>43945</v>
      </c>
      <c r="E1609" s="49" t="s">
        <v>142</v>
      </c>
      <c r="F1609" t="s">
        <v>50</v>
      </c>
      <c r="H1609" s="3">
        <v>8000</v>
      </c>
      <c r="I1609" s="3">
        <f t="shared" si="28"/>
        <v>-434118.59000000078</v>
      </c>
    </row>
    <row r="1610" spans="1:9" x14ac:dyDescent="0.25">
      <c r="A1610" t="s">
        <v>158</v>
      </c>
      <c r="B1610">
        <v>122</v>
      </c>
      <c r="C1610">
        <v>14018</v>
      </c>
      <c r="D1610" s="81">
        <v>43945</v>
      </c>
      <c r="E1610" s="49" t="s">
        <v>1147</v>
      </c>
      <c r="F1610" t="s">
        <v>372</v>
      </c>
      <c r="H1610" s="3">
        <v>2200</v>
      </c>
      <c r="I1610" s="3">
        <f t="shared" si="28"/>
        <v>-436318.59000000078</v>
      </c>
    </row>
    <row r="1611" spans="1:9" x14ac:dyDescent="0.25">
      <c r="B1611">
        <v>122</v>
      </c>
      <c r="C1611">
        <v>14019</v>
      </c>
      <c r="D1611" s="81">
        <v>43945</v>
      </c>
      <c r="E1611" s="49" t="s">
        <v>142</v>
      </c>
      <c r="F1611" t="s">
        <v>303</v>
      </c>
      <c r="H1611" s="3">
        <v>7000</v>
      </c>
      <c r="I1611" s="3">
        <f t="shared" si="28"/>
        <v>-443318.59000000078</v>
      </c>
    </row>
    <row r="1612" spans="1:9" x14ac:dyDescent="0.25">
      <c r="B1612">
        <v>122</v>
      </c>
      <c r="C1612">
        <v>14020</v>
      </c>
      <c r="D1612" s="81">
        <v>43945</v>
      </c>
      <c r="E1612" s="49" t="s">
        <v>142</v>
      </c>
      <c r="F1612" t="s">
        <v>312</v>
      </c>
      <c r="H1612" s="3">
        <v>7000</v>
      </c>
      <c r="I1612" s="3">
        <f t="shared" si="28"/>
        <v>-450318.59000000078</v>
      </c>
    </row>
    <row r="1613" spans="1:9" x14ac:dyDescent="0.25">
      <c r="B1613">
        <v>122</v>
      </c>
      <c r="C1613">
        <v>14021</v>
      </c>
      <c r="D1613" s="81">
        <v>43945</v>
      </c>
      <c r="E1613" s="49" t="s">
        <v>142</v>
      </c>
      <c r="F1613" t="s">
        <v>304</v>
      </c>
      <c r="H1613" s="3">
        <v>7000</v>
      </c>
      <c r="I1613" s="3">
        <f t="shared" si="28"/>
        <v>-457318.59000000078</v>
      </c>
    </row>
    <row r="1614" spans="1:9" x14ac:dyDescent="0.25">
      <c r="B1614">
        <v>122</v>
      </c>
      <c r="C1614">
        <v>14022</v>
      </c>
      <c r="D1614" s="81">
        <v>43945</v>
      </c>
      <c r="E1614" s="49" t="s">
        <v>142</v>
      </c>
      <c r="F1614" t="s">
        <v>195</v>
      </c>
      <c r="H1614" s="3">
        <v>7000</v>
      </c>
      <c r="I1614" s="3">
        <f t="shared" si="28"/>
        <v>-464318.59000000078</v>
      </c>
    </row>
    <row r="1615" spans="1:9" x14ac:dyDescent="0.25">
      <c r="B1615">
        <v>122</v>
      </c>
      <c r="C1615">
        <v>14023</v>
      </c>
      <c r="D1615" s="81">
        <v>43945</v>
      </c>
      <c r="E1615" s="49" t="s">
        <v>142</v>
      </c>
      <c r="F1615" t="s">
        <v>415</v>
      </c>
      <c r="H1615" s="3">
        <v>7000</v>
      </c>
      <c r="I1615" s="3">
        <f t="shared" si="28"/>
        <v>-471318.59000000078</v>
      </c>
    </row>
    <row r="1616" spans="1:9" x14ac:dyDescent="0.25">
      <c r="B1616">
        <v>122</v>
      </c>
      <c r="C1616">
        <v>14024</v>
      </c>
      <c r="D1616" s="81">
        <v>43945</v>
      </c>
      <c r="E1616" s="49" t="s">
        <v>142</v>
      </c>
      <c r="F1616" t="s">
        <v>1048</v>
      </c>
      <c r="H1616" s="3">
        <v>7000</v>
      </c>
      <c r="I1616" s="3">
        <f t="shared" si="28"/>
        <v>-478318.59000000078</v>
      </c>
    </row>
    <row r="1617" spans="2:9" x14ac:dyDescent="0.25">
      <c r="B1617">
        <v>122</v>
      </c>
      <c r="C1617">
        <v>14025</v>
      </c>
      <c r="D1617" s="81">
        <v>43945</v>
      </c>
      <c r="E1617" s="49" t="s">
        <v>142</v>
      </c>
      <c r="F1617" t="s">
        <v>1061</v>
      </c>
      <c r="H1617" s="3">
        <v>7000</v>
      </c>
      <c r="I1617" s="3">
        <f t="shared" si="28"/>
        <v>-485318.59000000078</v>
      </c>
    </row>
    <row r="1618" spans="2:9" x14ac:dyDescent="0.25">
      <c r="B1618">
        <v>122</v>
      </c>
      <c r="C1618">
        <v>14026</v>
      </c>
      <c r="D1618" s="81">
        <v>43945</v>
      </c>
      <c r="E1618" s="49" t="s">
        <v>142</v>
      </c>
      <c r="F1618" t="s">
        <v>49</v>
      </c>
      <c r="H1618" s="3">
        <v>6000</v>
      </c>
      <c r="I1618" s="3">
        <f t="shared" ref="I1618:I1690" si="29">+I1617+G1618-H1618</f>
        <v>-491318.59000000078</v>
      </c>
    </row>
    <row r="1619" spans="2:9" x14ac:dyDescent="0.25">
      <c r="B1619">
        <v>122</v>
      </c>
      <c r="C1619">
        <v>14027</v>
      </c>
      <c r="D1619" s="81">
        <v>43945</v>
      </c>
      <c r="E1619" s="49" t="s">
        <v>142</v>
      </c>
      <c r="F1619" t="s">
        <v>461</v>
      </c>
      <c r="H1619" s="3">
        <v>5000</v>
      </c>
      <c r="I1619" s="3">
        <f t="shared" si="29"/>
        <v>-496318.59000000078</v>
      </c>
    </row>
    <row r="1620" spans="2:9" x14ac:dyDescent="0.25">
      <c r="B1620">
        <v>122</v>
      </c>
      <c r="C1620">
        <v>14028</v>
      </c>
      <c r="D1620" s="81">
        <v>43945</v>
      </c>
      <c r="E1620" s="49" t="s">
        <v>142</v>
      </c>
      <c r="F1620" t="s">
        <v>721</v>
      </c>
      <c r="H1620" s="3">
        <v>5000</v>
      </c>
      <c r="I1620" s="3">
        <f t="shared" si="29"/>
        <v>-501318.59000000078</v>
      </c>
    </row>
    <row r="1621" spans="2:9" x14ac:dyDescent="0.25">
      <c r="B1621">
        <v>122</v>
      </c>
      <c r="C1621">
        <v>14029</v>
      </c>
      <c r="D1621" s="81">
        <v>43945</v>
      </c>
      <c r="E1621" s="49" t="s">
        <v>142</v>
      </c>
      <c r="F1621" t="s">
        <v>350</v>
      </c>
      <c r="H1621" s="3">
        <v>5000</v>
      </c>
      <c r="I1621" s="3">
        <f t="shared" si="29"/>
        <v>-506318.59000000078</v>
      </c>
    </row>
    <row r="1622" spans="2:9" x14ac:dyDescent="0.25">
      <c r="B1622">
        <v>122</v>
      </c>
      <c r="C1622">
        <v>14030</v>
      </c>
      <c r="D1622" s="81">
        <v>43945</v>
      </c>
      <c r="E1622" s="49" t="s">
        <v>142</v>
      </c>
      <c r="F1622" t="s">
        <v>383</v>
      </c>
      <c r="H1622" s="3">
        <v>3000</v>
      </c>
      <c r="I1622" s="3">
        <f t="shared" si="29"/>
        <v>-509318.59000000078</v>
      </c>
    </row>
    <row r="1623" spans="2:9" x14ac:dyDescent="0.25">
      <c r="D1623" s="81">
        <v>43949</v>
      </c>
      <c r="E1623" s="49" t="s">
        <v>41</v>
      </c>
      <c r="F1623" t="s">
        <v>41</v>
      </c>
      <c r="G1623" s="108">
        <v>1000000</v>
      </c>
      <c r="I1623" s="3">
        <f t="shared" si="29"/>
        <v>490681.40999999922</v>
      </c>
    </row>
    <row r="1624" spans="2:9" x14ac:dyDescent="0.25">
      <c r="B1624">
        <v>122</v>
      </c>
      <c r="C1624">
        <v>14031</v>
      </c>
      <c r="D1624" s="81">
        <v>43949</v>
      </c>
      <c r="E1624" s="49" t="s">
        <v>142</v>
      </c>
      <c r="F1624" t="s">
        <v>430</v>
      </c>
      <c r="H1624" s="3">
        <v>15000</v>
      </c>
      <c r="I1624" s="3">
        <f t="shared" si="29"/>
        <v>475681.40999999922</v>
      </c>
    </row>
    <row r="1625" spans="2:9" x14ac:dyDescent="0.25">
      <c r="B1625">
        <v>122</v>
      </c>
      <c r="C1625">
        <v>14032</v>
      </c>
      <c r="D1625" s="81">
        <v>43949</v>
      </c>
      <c r="E1625" s="49" t="s">
        <v>142</v>
      </c>
      <c r="F1625" t="s">
        <v>370</v>
      </c>
      <c r="H1625" s="3">
        <v>15000</v>
      </c>
      <c r="I1625" s="3">
        <f t="shared" si="29"/>
        <v>460681.40999999922</v>
      </c>
    </row>
    <row r="1626" spans="2:9" x14ac:dyDescent="0.25">
      <c r="B1626">
        <v>122</v>
      </c>
      <c r="C1626">
        <v>14033</v>
      </c>
      <c r="D1626" s="81">
        <v>43950</v>
      </c>
      <c r="E1626" s="49" t="s">
        <v>142</v>
      </c>
      <c r="F1626" t="s">
        <v>1121</v>
      </c>
      <c r="H1626" s="3">
        <v>8000</v>
      </c>
      <c r="I1626" s="3">
        <f t="shared" si="29"/>
        <v>452681.40999999922</v>
      </c>
    </row>
    <row r="1627" spans="2:9" x14ac:dyDescent="0.25">
      <c r="B1627">
        <v>292</v>
      </c>
      <c r="F1627" t="s">
        <v>1175</v>
      </c>
      <c r="H1627" s="3">
        <v>3487.42</v>
      </c>
      <c r="I1627" s="3">
        <f t="shared" si="29"/>
        <v>449193.98999999923</v>
      </c>
    </row>
    <row r="1629" spans="2:9" x14ac:dyDescent="0.25">
      <c r="F1629" t="s">
        <v>214</v>
      </c>
      <c r="G1629" s="108">
        <f>SUM(G1560:G1628)</f>
        <v>4961614.71</v>
      </c>
      <c r="H1629" s="3">
        <f>SUM(H1560:H1628)</f>
        <v>5000893.47</v>
      </c>
    </row>
    <row r="1633" spans="1:9" x14ac:dyDescent="0.25">
      <c r="A1633" t="s">
        <v>158</v>
      </c>
      <c r="B1633">
        <v>299</v>
      </c>
      <c r="C1633">
        <v>14034</v>
      </c>
      <c r="D1633" s="81">
        <v>43952</v>
      </c>
      <c r="E1633" s="49" t="s">
        <v>1148</v>
      </c>
      <c r="F1633" t="s">
        <v>1149</v>
      </c>
      <c r="H1633" s="3">
        <v>2000</v>
      </c>
      <c r="I1633" s="3">
        <f>+I1627+G1633-H1633</f>
        <v>447193.98999999923</v>
      </c>
    </row>
    <row r="1634" spans="1:9" x14ac:dyDescent="0.25">
      <c r="A1634" t="s">
        <v>158</v>
      </c>
      <c r="B1634">
        <v>421</v>
      </c>
      <c r="C1634">
        <v>14035</v>
      </c>
      <c r="D1634" s="81">
        <v>43956</v>
      </c>
      <c r="E1634" s="49" t="s">
        <v>1094</v>
      </c>
      <c r="F1634" t="s">
        <v>378</v>
      </c>
      <c r="H1634" s="3">
        <v>12500</v>
      </c>
      <c r="I1634" s="3">
        <f t="shared" si="29"/>
        <v>434693.98999999923</v>
      </c>
    </row>
    <row r="1635" spans="1:9" x14ac:dyDescent="0.25">
      <c r="A1635" t="s">
        <v>158</v>
      </c>
      <c r="B1635">
        <v>421</v>
      </c>
      <c r="C1635">
        <v>14036</v>
      </c>
      <c r="D1635" s="81">
        <v>43956</v>
      </c>
      <c r="E1635" s="49" t="s">
        <v>1150</v>
      </c>
      <c r="F1635" t="s">
        <v>300</v>
      </c>
      <c r="H1635" s="3">
        <v>35000</v>
      </c>
      <c r="I1635" s="3">
        <f t="shared" si="29"/>
        <v>399693.98999999923</v>
      </c>
    </row>
    <row r="1636" spans="1:9" x14ac:dyDescent="0.25">
      <c r="A1636" t="s">
        <v>158</v>
      </c>
      <c r="B1636">
        <v>421</v>
      </c>
      <c r="C1636">
        <v>14037</v>
      </c>
      <c r="D1636" s="81">
        <v>43956</v>
      </c>
      <c r="E1636" s="49" t="s">
        <v>455</v>
      </c>
      <c r="F1636" t="s">
        <v>372</v>
      </c>
      <c r="H1636" s="3">
        <v>60862.89</v>
      </c>
      <c r="I1636" s="3">
        <f t="shared" si="29"/>
        <v>338831.09999999922</v>
      </c>
    </row>
    <row r="1637" spans="1:9" x14ac:dyDescent="0.25">
      <c r="A1637" t="s">
        <v>158</v>
      </c>
      <c r="B1637">
        <v>421</v>
      </c>
      <c r="C1637">
        <v>14038</v>
      </c>
      <c r="D1637" s="81">
        <v>43956</v>
      </c>
      <c r="E1637" s="49" t="s">
        <v>1151</v>
      </c>
      <c r="F1637" t="s">
        <v>340</v>
      </c>
      <c r="H1637" s="3">
        <v>54780</v>
      </c>
      <c r="I1637" s="3">
        <f t="shared" si="29"/>
        <v>284051.09999999922</v>
      </c>
    </row>
    <row r="1638" spans="1:9" x14ac:dyDescent="0.25">
      <c r="A1638" t="s">
        <v>158</v>
      </c>
      <c r="B1638">
        <v>344</v>
      </c>
      <c r="C1638">
        <v>14039</v>
      </c>
      <c r="D1638" s="81">
        <v>43956</v>
      </c>
      <c r="E1638" s="49" t="s">
        <v>1152</v>
      </c>
      <c r="F1638" t="s">
        <v>1153</v>
      </c>
      <c r="H1638" s="3">
        <v>650</v>
      </c>
      <c r="I1638" s="3">
        <f t="shared" si="29"/>
        <v>283401.09999999922</v>
      </c>
    </row>
    <row r="1639" spans="1:9" x14ac:dyDescent="0.25">
      <c r="A1639" t="s">
        <v>158</v>
      </c>
      <c r="B1639">
        <v>342</v>
      </c>
      <c r="C1639">
        <v>14040</v>
      </c>
      <c r="D1639" s="81">
        <v>43956</v>
      </c>
      <c r="E1639" s="49" t="s">
        <v>560</v>
      </c>
      <c r="F1639" t="s">
        <v>1050</v>
      </c>
      <c r="H1639" s="3">
        <v>109240</v>
      </c>
      <c r="I1639" s="3">
        <f t="shared" si="29"/>
        <v>174161.09999999922</v>
      </c>
    </row>
    <row r="1640" spans="1:9" x14ac:dyDescent="0.25">
      <c r="A1640" t="s">
        <v>158</v>
      </c>
      <c r="B1640">
        <v>421</v>
      </c>
      <c r="C1640">
        <v>14041</v>
      </c>
      <c r="D1640" s="81">
        <v>43956</v>
      </c>
      <c r="E1640" s="49" t="s">
        <v>1154</v>
      </c>
      <c r="F1640" t="s">
        <v>234</v>
      </c>
      <c r="H1640" s="3">
        <v>75152</v>
      </c>
      <c r="I1640" s="3">
        <f t="shared" si="29"/>
        <v>99009.09999999922</v>
      </c>
    </row>
    <row r="1641" spans="1:9" x14ac:dyDescent="0.25">
      <c r="A1641" t="s">
        <v>158</v>
      </c>
      <c r="B1641">
        <v>421</v>
      </c>
      <c r="C1641">
        <v>14042</v>
      </c>
      <c r="D1641" s="81">
        <v>43956</v>
      </c>
      <c r="E1641" s="49" t="s">
        <v>1155</v>
      </c>
      <c r="H1641" s="3">
        <v>7800</v>
      </c>
      <c r="I1641" s="3">
        <f t="shared" si="29"/>
        <v>91209.09999999922</v>
      </c>
    </row>
    <row r="1642" spans="1:9" x14ac:dyDescent="0.25">
      <c r="A1642" t="s">
        <v>158</v>
      </c>
      <c r="B1642">
        <v>421</v>
      </c>
      <c r="C1642">
        <v>14043</v>
      </c>
      <c r="D1642" s="81">
        <v>43956</v>
      </c>
      <c r="E1642" s="49" t="s">
        <v>1156</v>
      </c>
      <c r="F1642" t="s">
        <v>415</v>
      </c>
      <c r="H1642" s="3">
        <v>30000</v>
      </c>
      <c r="I1642" s="3">
        <f t="shared" si="29"/>
        <v>61209.09999999922</v>
      </c>
    </row>
    <row r="1643" spans="1:9" x14ac:dyDescent="0.25">
      <c r="A1643" t="s">
        <v>158</v>
      </c>
      <c r="B1643">
        <v>421</v>
      </c>
      <c r="C1643">
        <v>14044</v>
      </c>
      <c r="D1643" s="81">
        <v>43957</v>
      </c>
      <c r="E1643" s="49" t="s">
        <v>1157</v>
      </c>
      <c r="F1643" t="s">
        <v>179</v>
      </c>
      <c r="H1643" s="3">
        <v>8180.02</v>
      </c>
      <c r="I1643" s="3">
        <f t="shared" si="29"/>
        <v>53029.079999999216</v>
      </c>
    </row>
    <row r="1644" spans="1:9" x14ac:dyDescent="0.25">
      <c r="A1644" t="s">
        <v>158</v>
      </c>
      <c r="B1644">
        <v>427</v>
      </c>
      <c r="C1644">
        <v>14045</v>
      </c>
      <c r="D1644" s="81">
        <v>43957</v>
      </c>
      <c r="E1644" s="49" t="s">
        <v>1158</v>
      </c>
      <c r="F1644" t="s">
        <v>721</v>
      </c>
      <c r="H1644" s="3">
        <v>1700</v>
      </c>
      <c r="I1644" s="3">
        <f t="shared" si="29"/>
        <v>51329.079999999216</v>
      </c>
    </row>
    <row r="1645" spans="1:9" x14ac:dyDescent="0.25">
      <c r="A1645" t="s">
        <v>158</v>
      </c>
      <c r="B1645">
        <v>213</v>
      </c>
      <c r="C1645">
        <v>14046</v>
      </c>
      <c r="D1645" s="81">
        <v>43957</v>
      </c>
      <c r="E1645" s="49" t="s">
        <v>1159</v>
      </c>
      <c r="F1645" t="s">
        <v>177</v>
      </c>
      <c r="H1645" s="3">
        <v>805</v>
      </c>
      <c r="I1645" s="3">
        <f t="shared" si="29"/>
        <v>50524.079999999216</v>
      </c>
    </row>
    <row r="1646" spans="1:9" x14ac:dyDescent="0.25">
      <c r="B1646">
        <v>213</v>
      </c>
      <c r="C1646">
        <v>14047</v>
      </c>
      <c r="D1646" s="81">
        <v>43957</v>
      </c>
      <c r="E1646" s="49" t="s">
        <v>1160</v>
      </c>
      <c r="F1646" t="s">
        <v>1103</v>
      </c>
      <c r="H1646" s="3">
        <v>1500</v>
      </c>
      <c r="I1646" s="3">
        <f t="shared" si="29"/>
        <v>49024.079999999216</v>
      </c>
    </row>
    <row r="1647" spans="1:9" x14ac:dyDescent="0.25">
      <c r="A1647" t="s">
        <v>158</v>
      </c>
      <c r="B1647">
        <v>213</v>
      </c>
      <c r="C1647">
        <v>14048</v>
      </c>
      <c r="D1647" s="81">
        <v>43957</v>
      </c>
      <c r="E1647" s="49" t="s">
        <v>533</v>
      </c>
      <c r="F1647" t="s">
        <v>49</v>
      </c>
      <c r="H1647" s="3">
        <v>4175</v>
      </c>
      <c r="I1647" s="3">
        <f t="shared" si="29"/>
        <v>44849.079999999216</v>
      </c>
    </row>
    <row r="1648" spans="1:9" x14ac:dyDescent="0.25">
      <c r="A1648" t="s">
        <v>158</v>
      </c>
      <c r="B1648">
        <v>421</v>
      </c>
      <c r="C1648">
        <v>14049</v>
      </c>
      <c r="D1648" s="81">
        <v>43958</v>
      </c>
      <c r="E1648" s="49" t="s">
        <v>1161</v>
      </c>
      <c r="F1648" t="s">
        <v>327</v>
      </c>
      <c r="H1648" s="3">
        <v>43000</v>
      </c>
      <c r="I1648" s="3">
        <f t="shared" si="29"/>
        <v>1849.0799999992159</v>
      </c>
    </row>
    <row r="1649" spans="1:9" x14ac:dyDescent="0.25">
      <c r="A1649" t="s">
        <v>158</v>
      </c>
      <c r="B1649">
        <v>421</v>
      </c>
      <c r="C1649">
        <v>14050</v>
      </c>
      <c r="D1649" s="81">
        <v>43958</v>
      </c>
      <c r="E1649" s="49" t="s">
        <v>330</v>
      </c>
      <c r="F1649" t="s">
        <v>377</v>
      </c>
      <c r="H1649" s="3">
        <v>4000</v>
      </c>
      <c r="I1649" s="3">
        <f t="shared" si="29"/>
        <v>-2150.9200000007841</v>
      </c>
    </row>
    <row r="1650" spans="1:9" x14ac:dyDescent="0.25">
      <c r="A1650" t="s">
        <v>158</v>
      </c>
      <c r="B1650">
        <v>122</v>
      </c>
      <c r="C1650">
        <v>14051</v>
      </c>
      <c r="D1650" s="81">
        <v>43958</v>
      </c>
      <c r="E1650" s="49" t="s">
        <v>1162</v>
      </c>
      <c r="F1650" t="s">
        <v>385</v>
      </c>
      <c r="H1650" s="3">
        <v>10000</v>
      </c>
      <c r="I1650" s="3">
        <f t="shared" si="29"/>
        <v>-12150.920000000784</v>
      </c>
    </row>
    <row r="1651" spans="1:9" x14ac:dyDescent="0.25">
      <c r="A1651" t="s">
        <v>158</v>
      </c>
      <c r="B1651">
        <v>221</v>
      </c>
      <c r="C1651">
        <v>14052</v>
      </c>
      <c r="D1651" s="81">
        <v>43958</v>
      </c>
      <c r="E1651" s="49" t="s">
        <v>1163</v>
      </c>
      <c r="F1651" t="s">
        <v>464</v>
      </c>
      <c r="H1651" s="3">
        <v>19146.04</v>
      </c>
      <c r="I1651" s="3">
        <f t="shared" si="29"/>
        <v>-31296.960000000785</v>
      </c>
    </row>
    <row r="1652" spans="1:9" x14ac:dyDescent="0.25">
      <c r="A1652" t="s">
        <v>158</v>
      </c>
      <c r="B1652">
        <v>421</v>
      </c>
      <c r="C1652">
        <v>14053</v>
      </c>
      <c r="D1652" s="81">
        <v>43959</v>
      </c>
      <c r="E1652" s="49" t="s">
        <v>880</v>
      </c>
      <c r="F1652" t="s">
        <v>362</v>
      </c>
      <c r="H1652" s="3">
        <v>3500</v>
      </c>
      <c r="I1652" s="3">
        <f t="shared" si="29"/>
        <v>-34796.960000000785</v>
      </c>
    </row>
    <row r="1653" spans="1:9" x14ac:dyDescent="0.25">
      <c r="A1653" t="s">
        <v>158</v>
      </c>
      <c r="B1653">
        <v>122</v>
      </c>
      <c r="C1653">
        <v>14054</v>
      </c>
      <c r="D1653" s="81">
        <v>43959</v>
      </c>
      <c r="E1653" s="49" t="s">
        <v>947</v>
      </c>
      <c r="F1653" t="s">
        <v>424</v>
      </c>
      <c r="H1653" s="3">
        <v>8000</v>
      </c>
      <c r="I1653" s="3">
        <f t="shared" si="29"/>
        <v>-42796.960000000785</v>
      </c>
    </row>
    <row r="1654" spans="1:9" x14ac:dyDescent="0.25">
      <c r="C1654">
        <v>14055</v>
      </c>
      <c r="D1654" s="81">
        <v>43958</v>
      </c>
      <c r="E1654" s="49" t="s">
        <v>43</v>
      </c>
      <c r="F1654" t="s">
        <v>43</v>
      </c>
      <c r="I1654" s="3">
        <f t="shared" si="29"/>
        <v>-42796.960000000785</v>
      </c>
    </row>
    <row r="1655" spans="1:9" x14ac:dyDescent="0.25">
      <c r="C1655">
        <v>14056</v>
      </c>
      <c r="D1655" s="81">
        <v>43958</v>
      </c>
      <c r="E1655" s="49" t="s">
        <v>43</v>
      </c>
      <c r="F1655" t="s">
        <v>43</v>
      </c>
      <c r="I1655" s="3">
        <f t="shared" si="29"/>
        <v>-42796.960000000785</v>
      </c>
    </row>
    <row r="1656" spans="1:9" x14ac:dyDescent="0.25">
      <c r="A1656" t="s">
        <v>158</v>
      </c>
      <c r="B1656">
        <v>345</v>
      </c>
      <c r="C1656">
        <v>14057</v>
      </c>
      <c r="D1656" s="81">
        <v>43959</v>
      </c>
      <c r="E1656" s="49" t="s">
        <v>762</v>
      </c>
      <c r="F1656" t="s">
        <v>294</v>
      </c>
      <c r="H1656" s="3">
        <v>33000</v>
      </c>
      <c r="I1656" s="3">
        <f t="shared" si="29"/>
        <v>-75796.960000000778</v>
      </c>
    </row>
    <row r="1657" spans="1:9" x14ac:dyDescent="0.25">
      <c r="D1657" s="81">
        <v>43962</v>
      </c>
      <c r="E1657" s="49" t="s">
        <v>1225</v>
      </c>
      <c r="F1657" t="s">
        <v>1225</v>
      </c>
      <c r="G1657" s="108">
        <v>2675</v>
      </c>
      <c r="I1657" s="3">
        <f t="shared" si="29"/>
        <v>-73121.960000000778</v>
      </c>
    </row>
    <row r="1658" spans="1:9" x14ac:dyDescent="0.25">
      <c r="A1658" t="s">
        <v>158</v>
      </c>
      <c r="B1658">
        <v>421</v>
      </c>
      <c r="C1658">
        <v>14058</v>
      </c>
      <c r="D1658" s="81">
        <v>43963</v>
      </c>
      <c r="E1658" s="49" t="s">
        <v>880</v>
      </c>
      <c r="F1658" t="s">
        <v>362</v>
      </c>
      <c r="H1658" s="3">
        <v>7000</v>
      </c>
      <c r="I1658" s="3">
        <f t="shared" si="29"/>
        <v>-80121.960000000778</v>
      </c>
    </row>
    <row r="1659" spans="1:9" x14ac:dyDescent="0.25">
      <c r="A1659" t="s">
        <v>158</v>
      </c>
      <c r="B1659">
        <v>421</v>
      </c>
      <c r="C1659">
        <v>14059</v>
      </c>
      <c r="D1659" s="81">
        <v>43963</v>
      </c>
      <c r="E1659" s="49" t="s">
        <v>1164</v>
      </c>
      <c r="F1659" t="s">
        <v>360</v>
      </c>
      <c r="H1659" s="3">
        <v>53000</v>
      </c>
      <c r="I1659" s="3">
        <f t="shared" si="29"/>
        <v>-133121.96000000078</v>
      </c>
    </row>
    <row r="1660" spans="1:9" x14ac:dyDescent="0.25">
      <c r="B1660">
        <v>421</v>
      </c>
      <c r="C1660">
        <v>14060</v>
      </c>
      <c r="D1660" s="81">
        <v>43963</v>
      </c>
      <c r="E1660" s="49" t="s">
        <v>388</v>
      </c>
      <c r="F1660" t="s">
        <v>1165</v>
      </c>
      <c r="H1660" s="3">
        <v>65000</v>
      </c>
      <c r="I1660" s="3">
        <f t="shared" si="29"/>
        <v>-198121.96000000078</v>
      </c>
    </row>
    <row r="1661" spans="1:9" x14ac:dyDescent="0.25">
      <c r="B1661">
        <v>421</v>
      </c>
      <c r="C1661">
        <v>14061</v>
      </c>
      <c r="D1661" s="81">
        <v>43964</v>
      </c>
      <c r="H1661" s="3">
        <v>62000</v>
      </c>
      <c r="I1661" s="3">
        <f t="shared" si="29"/>
        <v>-260121.96000000078</v>
      </c>
    </row>
    <row r="1662" spans="1:9" x14ac:dyDescent="0.25">
      <c r="B1662">
        <v>342</v>
      </c>
      <c r="C1662">
        <v>14062</v>
      </c>
      <c r="D1662" s="81">
        <v>43964</v>
      </c>
      <c r="E1662" s="49" t="s">
        <v>1166</v>
      </c>
      <c r="F1662" t="s">
        <v>154</v>
      </c>
      <c r="H1662" s="3">
        <v>116000</v>
      </c>
      <c r="I1662" s="3">
        <f t="shared" si="29"/>
        <v>-376121.96000000078</v>
      </c>
    </row>
    <row r="1663" spans="1:9" x14ac:dyDescent="0.25">
      <c r="A1663" t="s">
        <v>158</v>
      </c>
      <c r="B1663">
        <v>421</v>
      </c>
      <c r="C1663">
        <v>14063</v>
      </c>
      <c r="D1663" s="81">
        <v>43963</v>
      </c>
      <c r="E1663" s="49" t="s">
        <v>1167</v>
      </c>
      <c r="F1663" t="s">
        <v>426</v>
      </c>
      <c r="H1663" s="3">
        <v>7000</v>
      </c>
      <c r="I1663" s="3">
        <f t="shared" si="29"/>
        <v>-383121.96000000078</v>
      </c>
    </row>
    <row r="1664" spans="1:9" x14ac:dyDescent="0.25">
      <c r="A1664" t="s">
        <v>158</v>
      </c>
      <c r="B1664">
        <v>344</v>
      </c>
      <c r="C1664">
        <v>14064</v>
      </c>
      <c r="D1664" s="81">
        <v>43964</v>
      </c>
      <c r="E1664" s="49" t="s">
        <v>1168</v>
      </c>
      <c r="F1664" t="s">
        <v>430</v>
      </c>
      <c r="H1664" s="3">
        <v>6800</v>
      </c>
      <c r="I1664" s="3">
        <f t="shared" si="29"/>
        <v>-389921.96000000078</v>
      </c>
    </row>
    <row r="1665" spans="1:9" x14ac:dyDescent="0.25">
      <c r="A1665" t="s">
        <v>158</v>
      </c>
      <c r="B1665">
        <v>421</v>
      </c>
      <c r="C1665">
        <v>14065</v>
      </c>
      <c r="D1665" s="81">
        <v>43963</v>
      </c>
      <c r="E1665" s="49" t="s">
        <v>1169</v>
      </c>
      <c r="F1665" t="s">
        <v>373</v>
      </c>
      <c r="H1665" s="3">
        <v>4500</v>
      </c>
      <c r="I1665" s="3">
        <f t="shared" si="29"/>
        <v>-394421.96000000078</v>
      </c>
    </row>
    <row r="1666" spans="1:9" x14ac:dyDescent="0.25">
      <c r="C1666">
        <v>14066</v>
      </c>
      <c r="D1666" s="81">
        <v>43969</v>
      </c>
      <c r="E1666" s="49" t="s">
        <v>43</v>
      </c>
      <c r="F1666" t="s">
        <v>43</v>
      </c>
      <c r="I1666" s="3">
        <f t="shared" si="29"/>
        <v>-394421.96000000078</v>
      </c>
    </row>
    <row r="1667" spans="1:9" x14ac:dyDescent="0.25">
      <c r="C1667">
        <v>14067</v>
      </c>
      <c r="D1667" s="81">
        <v>43970</v>
      </c>
      <c r="E1667" s="49" t="s">
        <v>43</v>
      </c>
      <c r="F1667" t="s">
        <v>43</v>
      </c>
      <c r="I1667" s="3">
        <f t="shared" si="29"/>
        <v>-394421.96000000078</v>
      </c>
    </row>
    <row r="1668" spans="1:9" x14ac:dyDescent="0.25">
      <c r="C1668">
        <v>14068</v>
      </c>
      <c r="H1668" s="3">
        <v>1000</v>
      </c>
      <c r="I1668" s="3">
        <f t="shared" si="29"/>
        <v>-395421.96000000078</v>
      </c>
    </row>
    <row r="1669" spans="1:9" x14ac:dyDescent="0.25">
      <c r="D1669" s="81">
        <v>43971</v>
      </c>
      <c r="E1669" s="49" t="s">
        <v>41</v>
      </c>
      <c r="F1669" t="s">
        <v>41</v>
      </c>
      <c r="G1669" s="108">
        <v>92087.5</v>
      </c>
      <c r="I1669" s="3">
        <f t="shared" si="29"/>
        <v>-303334.46000000078</v>
      </c>
    </row>
    <row r="1670" spans="1:9" x14ac:dyDescent="0.25">
      <c r="B1670">
        <v>345</v>
      </c>
      <c r="C1670">
        <v>14069</v>
      </c>
      <c r="D1670" s="81">
        <v>43971</v>
      </c>
      <c r="E1670" s="49" t="s">
        <v>331</v>
      </c>
      <c r="F1670" t="s">
        <v>348</v>
      </c>
      <c r="H1670" s="3">
        <v>34500</v>
      </c>
      <c r="I1670" s="3">
        <f t="shared" si="29"/>
        <v>-337834.46000000078</v>
      </c>
    </row>
    <row r="1671" spans="1:9" x14ac:dyDescent="0.25">
      <c r="A1671" t="s">
        <v>158</v>
      </c>
      <c r="B1671">
        <v>343</v>
      </c>
      <c r="C1671">
        <v>14070</v>
      </c>
      <c r="D1671" s="81">
        <v>43971</v>
      </c>
      <c r="E1671" s="49" t="s">
        <v>1170</v>
      </c>
      <c r="F1671" t="s">
        <v>1171</v>
      </c>
      <c r="H1671" s="3">
        <v>53000</v>
      </c>
      <c r="I1671" s="3">
        <f t="shared" si="29"/>
        <v>-390834.46000000078</v>
      </c>
    </row>
    <row r="1672" spans="1:9" x14ac:dyDescent="0.25">
      <c r="A1672" t="s">
        <v>158</v>
      </c>
      <c r="B1672">
        <v>421</v>
      </c>
      <c r="C1672">
        <v>14071</v>
      </c>
      <c r="D1672" s="81">
        <v>43969</v>
      </c>
      <c r="E1672" s="49" t="s">
        <v>381</v>
      </c>
      <c r="F1672" t="s">
        <v>1172</v>
      </c>
      <c r="H1672" s="3">
        <v>8000</v>
      </c>
      <c r="I1672" s="3">
        <f t="shared" si="29"/>
        <v>-398834.46000000078</v>
      </c>
    </row>
    <row r="1673" spans="1:9" x14ac:dyDescent="0.25">
      <c r="B1673">
        <v>421</v>
      </c>
      <c r="C1673">
        <v>14072</v>
      </c>
      <c r="D1673" s="81">
        <v>43975</v>
      </c>
      <c r="E1673" s="49" t="s">
        <v>758</v>
      </c>
      <c r="F1673" t="s">
        <v>1173</v>
      </c>
      <c r="H1673" s="3">
        <v>11000</v>
      </c>
      <c r="I1673" s="3">
        <f t="shared" si="29"/>
        <v>-409834.46000000078</v>
      </c>
    </row>
    <row r="1674" spans="1:9" x14ac:dyDescent="0.25">
      <c r="B1674">
        <v>122</v>
      </c>
      <c r="C1674">
        <v>14073</v>
      </c>
      <c r="D1674" s="81">
        <v>43977</v>
      </c>
      <c r="E1674" s="49" t="s">
        <v>142</v>
      </c>
      <c r="F1674" t="s">
        <v>288</v>
      </c>
      <c r="H1674" s="3">
        <v>20000</v>
      </c>
      <c r="I1674" s="3">
        <f t="shared" si="29"/>
        <v>-429834.46000000078</v>
      </c>
    </row>
    <row r="1675" spans="1:9" x14ac:dyDescent="0.25">
      <c r="A1675" t="s">
        <v>158</v>
      </c>
      <c r="B1675">
        <v>122</v>
      </c>
      <c r="C1675">
        <v>14074</v>
      </c>
      <c r="D1675" s="81">
        <v>43977</v>
      </c>
      <c r="E1675" s="49" t="s">
        <v>142</v>
      </c>
      <c r="F1675" t="s">
        <v>57</v>
      </c>
      <c r="H1675" s="3">
        <v>20000</v>
      </c>
      <c r="I1675" s="3">
        <f t="shared" si="29"/>
        <v>-449834.46000000078</v>
      </c>
    </row>
    <row r="1676" spans="1:9" x14ac:dyDescent="0.25">
      <c r="B1676">
        <v>122</v>
      </c>
      <c r="C1676">
        <v>14075</v>
      </c>
      <c r="D1676" s="81">
        <v>43977</v>
      </c>
      <c r="E1676" s="49" t="s">
        <v>142</v>
      </c>
      <c r="F1676" t="s">
        <v>717</v>
      </c>
      <c r="H1676" s="3">
        <v>10000</v>
      </c>
      <c r="I1676" s="3">
        <f t="shared" si="29"/>
        <v>-459834.46000000078</v>
      </c>
    </row>
    <row r="1677" spans="1:9" x14ac:dyDescent="0.25">
      <c r="B1677">
        <v>122</v>
      </c>
      <c r="C1677">
        <v>14076</v>
      </c>
      <c r="D1677" s="81">
        <v>43977</v>
      </c>
      <c r="E1677" s="49" t="s">
        <v>142</v>
      </c>
      <c r="F1677" t="s">
        <v>403</v>
      </c>
      <c r="H1677" s="3">
        <v>10000</v>
      </c>
      <c r="I1677" s="3">
        <f t="shared" si="29"/>
        <v>-469834.46000000078</v>
      </c>
    </row>
    <row r="1678" spans="1:9" x14ac:dyDescent="0.25">
      <c r="B1678">
        <v>122</v>
      </c>
      <c r="C1678">
        <v>14077</v>
      </c>
      <c r="D1678" s="81">
        <v>43977</v>
      </c>
      <c r="E1678" s="49" t="s">
        <v>142</v>
      </c>
      <c r="F1678" t="s">
        <v>419</v>
      </c>
      <c r="H1678" s="3">
        <v>15000</v>
      </c>
      <c r="I1678" s="3">
        <f t="shared" si="29"/>
        <v>-484834.46000000078</v>
      </c>
    </row>
    <row r="1679" spans="1:9" x14ac:dyDescent="0.25">
      <c r="B1679">
        <v>122</v>
      </c>
      <c r="C1679">
        <v>14078</v>
      </c>
      <c r="D1679" s="81">
        <v>43977</v>
      </c>
      <c r="E1679" s="49" t="s">
        <v>142</v>
      </c>
      <c r="F1679" t="s">
        <v>194</v>
      </c>
      <c r="H1679" s="3">
        <v>10000</v>
      </c>
      <c r="I1679" s="3">
        <f t="shared" si="29"/>
        <v>-494834.46000000078</v>
      </c>
    </row>
    <row r="1680" spans="1:9" x14ac:dyDescent="0.25">
      <c r="B1680">
        <v>122</v>
      </c>
      <c r="C1680">
        <v>14079</v>
      </c>
      <c r="D1680" s="81">
        <v>43977</v>
      </c>
      <c r="E1680" s="49" t="s">
        <v>142</v>
      </c>
      <c r="F1680" t="s">
        <v>294</v>
      </c>
      <c r="H1680" s="3">
        <v>15000</v>
      </c>
      <c r="I1680" s="3">
        <f t="shared" si="29"/>
        <v>-509834.46000000078</v>
      </c>
    </row>
    <row r="1681" spans="2:12" x14ac:dyDescent="0.25">
      <c r="B1681">
        <v>122</v>
      </c>
      <c r="C1681">
        <v>14080</v>
      </c>
      <c r="D1681" s="81">
        <v>43977</v>
      </c>
      <c r="E1681" s="49" t="s">
        <v>142</v>
      </c>
      <c r="F1681" t="s">
        <v>302</v>
      </c>
      <c r="H1681" s="3">
        <v>9000</v>
      </c>
      <c r="I1681" s="3">
        <f t="shared" si="29"/>
        <v>-518834.46000000078</v>
      </c>
    </row>
    <row r="1682" spans="2:12" x14ac:dyDescent="0.25">
      <c r="B1682">
        <v>122</v>
      </c>
      <c r="C1682">
        <v>14081</v>
      </c>
      <c r="D1682" s="81">
        <v>43977</v>
      </c>
      <c r="E1682" s="49" t="s">
        <v>142</v>
      </c>
      <c r="F1682" t="s">
        <v>312</v>
      </c>
      <c r="H1682" s="3">
        <v>7000</v>
      </c>
      <c r="I1682" s="3">
        <f t="shared" si="29"/>
        <v>-525834.46000000078</v>
      </c>
      <c r="L1682" t="s">
        <v>166</v>
      </c>
    </row>
    <row r="1683" spans="2:12" x14ac:dyDescent="0.25">
      <c r="B1683">
        <v>122</v>
      </c>
      <c r="C1683">
        <v>14082</v>
      </c>
      <c r="D1683" s="81">
        <v>43977</v>
      </c>
      <c r="E1683" s="49" t="s">
        <v>142</v>
      </c>
      <c r="F1683" t="s">
        <v>320</v>
      </c>
      <c r="H1683" s="3">
        <v>8000</v>
      </c>
      <c r="I1683" s="3">
        <f t="shared" si="29"/>
        <v>-533834.46000000078</v>
      </c>
    </row>
    <row r="1684" spans="2:12" x14ac:dyDescent="0.25">
      <c r="B1684">
        <v>122</v>
      </c>
      <c r="C1684">
        <v>14083</v>
      </c>
      <c r="D1684" s="81">
        <v>43977</v>
      </c>
      <c r="E1684" s="49" t="s">
        <v>142</v>
      </c>
      <c r="F1684" t="s">
        <v>49</v>
      </c>
      <c r="H1684" s="3">
        <v>6000</v>
      </c>
      <c r="I1684" s="3">
        <f t="shared" si="29"/>
        <v>-539834.46000000078</v>
      </c>
    </row>
    <row r="1685" spans="2:12" x14ac:dyDescent="0.25">
      <c r="B1685">
        <v>122</v>
      </c>
      <c r="C1685">
        <v>14084</v>
      </c>
      <c r="D1685" s="81">
        <v>43977</v>
      </c>
      <c r="E1685" s="49" t="s">
        <v>142</v>
      </c>
      <c r="F1685" t="s">
        <v>50</v>
      </c>
      <c r="H1685" s="3">
        <v>8000</v>
      </c>
      <c r="I1685" s="3">
        <f t="shared" si="29"/>
        <v>-547834.46000000078</v>
      </c>
    </row>
    <row r="1686" spans="2:12" x14ac:dyDescent="0.25">
      <c r="B1686">
        <v>122</v>
      </c>
      <c r="C1686">
        <v>14085</v>
      </c>
      <c r="D1686" s="81">
        <v>43977</v>
      </c>
      <c r="E1686" s="49" t="s">
        <v>142</v>
      </c>
      <c r="F1686" t="s">
        <v>48</v>
      </c>
      <c r="H1686" s="3">
        <v>8000</v>
      </c>
      <c r="I1686" s="3">
        <f t="shared" si="29"/>
        <v>-555834.46000000078</v>
      </c>
    </row>
    <row r="1687" spans="2:12" x14ac:dyDescent="0.25">
      <c r="B1687">
        <v>122</v>
      </c>
      <c r="C1687">
        <v>14086</v>
      </c>
      <c r="D1687" s="81">
        <v>43977</v>
      </c>
      <c r="E1687" s="49" t="s">
        <v>142</v>
      </c>
      <c r="F1687" t="s">
        <v>304</v>
      </c>
      <c r="H1687" s="3">
        <v>7000</v>
      </c>
      <c r="I1687" s="3">
        <f t="shared" si="29"/>
        <v>-562834.46000000078</v>
      </c>
    </row>
    <row r="1688" spans="2:12" x14ac:dyDescent="0.25">
      <c r="B1688">
        <v>122</v>
      </c>
      <c r="C1688">
        <v>14087</v>
      </c>
      <c r="D1688" s="81">
        <v>43977</v>
      </c>
      <c r="E1688" s="49" t="s">
        <v>142</v>
      </c>
      <c r="F1688" t="s">
        <v>195</v>
      </c>
      <c r="H1688" s="3">
        <v>7000</v>
      </c>
      <c r="I1688" s="3">
        <f t="shared" si="29"/>
        <v>-569834.46000000078</v>
      </c>
    </row>
    <row r="1689" spans="2:12" x14ac:dyDescent="0.25">
      <c r="B1689">
        <v>122</v>
      </c>
      <c r="C1689">
        <v>14088</v>
      </c>
      <c r="D1689" s="81">
        <v>43977</v>
      </c>
      <c r="E1689" s="49" t="s">
        <v>142</v>
      </c>
      <c r="F1689" t="s">
        <v>383</v>
      </c>
      <c r="H1689" s="3">
        <v>3000</v>
      </c>
      <c r="I1689" s="3">
        <f t="shared" si="29"/>
        <v>-572834.46000000078</v>
      </c>
    </row>
    <row r="1690" spans="2:12" x14ac:dyDescent="0.25">
      <c r="B1690">
        <v>122</v>
      </c>
      <c r="C1690">
        <v>14089</v>
      </c>
      <c r="D1690" s="81">
        <v>43977</v>
      </c>
      <c r="E1690" s="49" t="s">
        <v>142</v>
      </c>
      <c r="F1690" t="s">
        <v>293</v>
      </c>
      <c r="H1690" s="3">
        <v>5000</v>
      </c>
      <c r="I1690" s="3">
        <f t="shared" si="29"/>
        <v>-577834.46000000078</v>
      </c>
    </row>
    <row r="1691" spans="2:12" x14ac:dyDescent="0.25">
      <c r="B1691">
        <v>122</v>
      </c>
      <c r="C1691">
        <v>14090</v>
      </c>
      <c r="D1691" s="81">
        <v>43977</v>
      </c>
      <c r="E1691" s="49" t="s">
        <v>142</v>
      </c>
      <c r="F1691" t="s">
        <v>435</v>
      </c>
      <c r="H1691" s="3">
        <v>9000</v>
      </c>
      <c r="I1691" s="3">
        <f t="shared" ref="I1691:I1703" si="30">+I1690+G1691-H1691</f>
        <v>-586834.46000000078</v>
      </c>
    </row>
    <row r="1692" spans="2:12" x14ac:dyDescent="0.25">
      <c r="B1692">
        <v>122</v>
      </c>
      <c r="C1692">
        <v>14091</v>
      </c>
      <c r="D1692" s="81">
        <v>43977</v>
      </c>
      <c r="E1692" s="49" t="s">
        <v>142</v>
      </c>
      <c r="F1692" t="s">
        <v>415</v>
      </c>
      <c r="H1692" s="3">
        <v>7000</v>
      </c>
      <c r="I1692" s="3">
        <f t="shared" si="30"/>
        <v>-593834.46000000078</v>
      </c>
    </row>
    <row r="1693" spans="2:12" x14ac:dyDescent="0.25">
      <c r="B1693">
        <v>122</v>
      </c>
      <c r="C1693">
        <v>14092</v>
      </c>
      <c r="D1693" s="81">
        <v>43977</v>
      </c>
      <c r="E1693" s="49" t="s">
        <v>142</v>
      </c>
      <c r="F1693" t="s">
        <v>722</v>
      </c>
      <c r="H1693" s="3">
        <v>9000</v>
      </c>
      <c r="I1693" s="3">
        <f t="shared" si="30"/>
        <v>-602834.46000000078</v>
      </c>
    </row>
    <row r="1694" spans="2:12" x14ac:dyDescent="0.25">
      <c r="B1694">
        <v>122</v>
      </c>
      <c r="C1694">
        <v>14093</v>
      </c>
      <c r="D1694" s="81">
        <v>43977</v>
      </c>
      <c r="E1694" s="49" t="s">
        <v>142</v>
      </c>
      <c r="F1694" t="s">
        <v>721</v>
      </c>
      <c r="H1694" s="3">
        <v>5000</v>
      </c>
      <c r="I1694" s="3">
        <f t="shared" si="30"/>
        <v>-607834.46000000078</v>
      </c>
    </row>
    <row r="1695" spans="2:12" x14ac:dyDescent="0.25">
      <c r="B1695">
        <v>122</v>
      </c>
      <c r="C1695">
        <v>14094</v>
      </c>
      <c r="D1695" s="81">
        <v>43977</v>
      </c>
      <c r="E1695" s="49" t="s">
        <v>142</v>
      </c>
      <c r="F1695" t="s">
        <v>350</v>
      </c>
      <c r="H1695" s="3">
        <v>5000</v>
      </c>
      <c r="I1695" s="3">
        <f t="shared" si="30"/>
        <v>-612834.46000000078</v>
      </c>
    </row>
    <row r="1696" spans="2:12" x14ac:dyDescent="0.25">
      <c r="B1696">
        <v>122</v>
      </c>
      <c r="C1696">
        <v>14095</v>
      </c>
      <c r="D1696" s="81">
        <v>43977</v>
      </c>
      <c r="E1696" s="49" t="s">
        <v>142</v>
      </c>
      <c r="F1696" t="s">
        <v>1061</v>
      </c>
      <c r="H1696" s="3">
        <v>7000</v>
      </c>
      <c r="I1696" s="3">
        <f t="shared" si="30"/>
        <v>-619834.46000000078</v>
      </c>
    </row>
    <row r="1697" spans="1:9" x14ac:dyDescent="0.25">
      <c r="B1697">
        <v>122</v>
      </c>
      <c r="C1697">
        <v>14096</v>
      </c>
      <c r="D1697" s="81">
        <v>43977</v>
      </c>
      <c r="E1697" s="49" t="s">
        <v>142</v>
      </c>
      <c r="F1697" t="s">
        <v>1121</v>
      </c>
      <c r="H1697" s="3">
        <v>8000</v>
      </c>
      <c r="I1697" s="3">
        <f t="shared" si="30"/>
        <v>-627834.46000000078</v>
      </c>
    </row>
    <row r="1698" spans="1:9" x14ac:dyDescent="0.25">
      <c r="B1698">
        <v>122</v>
      </c>
      <c r="C1698">
        <v>14097</v>
      </c>
      <c r="D1698" s="81">
        <v>43977</v>
      </c>
      <c r="E1698" s="49" t="s">
        <v>142</v>
      </c>
      <c r="F1698" t="s">
        <v>303</v>
      </c>
      <c r="H1698" s="3">
        <v>7000</v>
      </c>
      <c r="I1698" s="3">
        <f t="shared" si="30"/>
        <v>-634834.46000000078</v>
      </c>
    </row>
    <row r="1699" spans="1:9" x14ac:dyDescent="0.25">
      <c r="A1699" t="s">
        <v>158</v>
      </c>
      <c r="B1699">
        <v>344</v>
      </c>
      <c r="C1699">
        <v>14098</v>
      </c>
      <c r="D1699" s="81">
        <v>43977</v>
      </c>
      <c r="E1699" s="49" t="s">
        <v>1178</v>
      </c>
      <c r="F1699" t="s">
        <v>1179</v>
      </c>
      <c r="H1699" s="3">
        <v>2500</v>
      </c>
      <c r="I1699" s="3">
        <f t="shared" si="30"/>
        <v>-637334.46000000078</v>
      </c>
    </row>
    <row r="1700" spans="1:9" x14ac:dyDescent="0.25">
      <c r="B1700">
        <v>421</v>
      </c>
      <c r="C1700">
        <v>14099</v>
      </c>
      <c r="D1700" s="81">
        <v>43977</v>
      </c>
      <c r="E1700" s="49" t="s">
        <v>1180</v>
      </c>
      <c r="F1700" t="s">
        <v>327</v>
      </c>
      <c r="H1700" s="3">
        <v>40000</v>
      </c>
      <c r="I1700" s="3">
        <f t="shared" si="30"/>
        <v>-677334.46000000078</v>
      </c>
    </row>
    <row r="1701" spans="1:9" x14ac:dyDescent="0.25">
      <c r="B1701">
        <v>122</v>
      </c>
      <c r="C1701">
        <v>14100</v>
      </c>
      <c r="D1701" s="81">
        <v>43977</v>
      </c>
      <c r="E1701" s="49" t="s">
        <v>428</v>
      </c>
      <c r="F1701" t="s">
        <v>402</v>
      </c>
      <c r="H1701" s="3">
        <v>20000</v>
      </c>
      <c r="I1701" s="3">
        <f t="shared" si="30"/>
        <v>-697334.46000000078</v>
      </c>
    </row>
    <row r="1702" spans="1:9" x14ac:dyDescent="0.25">
      <c r="B1702">
        <v>122</v>
      </c>
      <c r="C1702">
        <v>14101</v>
      </c>
      <c r="D1702" s="81">
        <v>43977</v>
      </c>
      <c r="E1702" s="49" t="s">
        <v>428</v>
      </c>
      <c r="F1702" t="s">
        <v>1181</v>
      </c>
      <c r="H1702" s="3">
        <v>25000</v>
      </c>
      <c r="I1702" s="3">
        <f t="shared" si="30"/>
        <v>-722334.46000000078</v>
      </c>
    </row>
    <row r="1703" spans="1:9" x14ac:dyDescent="0.25">
      <c r="B1703">
        <v>292</v>
      </c>
      <c r="F1703" t="s">
        <v>1175</v>
      </c>
      <c r="H1703" s="3">
        <f>8225.11+8000</f>
        <v>16225.11</v>
      </c>
      <c r="I1703" s="3">
        <f t="shared" si="30"/>
        <v>-738559.57000000076</v>
      </c>
    </row>
    <row r="1705" spans="1:9" x14ac:dyDescent="0.25">
      <c r="F1705" t="s">
        <v>214</v>
      </c>
      <c r="G1705" s="108">
        <f>SUM(G1633:G1704)</f>
        <v>94762.5</v>
      </c>
      <c r="H1705" s="3">
        <f>SUM(H1633:H1704)</f>
        <v>1282516.06</v>
      </c>
    </row>
    <row r="1710" spans="1:9" x14ac:dyDescent="0.25">
      <c r="D1710" s="81">
        <v>43983</v>
      </c>
      <c r="E1710" s="49" t="s">
        <v>41</v>
      </c>
      <c r="F1710" t="s">
        <v>41</v>
      </c>
      <c r="G1710" s="108">
        <v>1000000</v>
      </c>
      <c r="I1710" s="3">
        <f>+I1703+G1710-H1710</f>
        <v>261440.42999999924</v>
      </c>
    </row>
    <row r="1711" spans="1:9" x14ac:dyDescent="0.25">
      <c r="B1711">
        <v>344</v>
      </c>
      <c r="C1711">
        <v>14102</v>
      </c>
      <c r="D1711" s="81">
        <v>43985</v>
      </c>
      <c r="E1711" s="49" t="s">
        <v>1182</v>
      </c>
      <c r="F1711" t="s">
        <v>1183</v>
      </c>
      <c r="H1711" s="3">
        <v>44305</v>
      </c>
      <c r="I1711" s="3">
        <f>+I1710+G1711-H1711</f>
        <v>217135.42999999924</v>
      </c>
    </row>
    <row r="1712" spans="1:9" x14ac:dyDescent="0.25">
      <c r="C1712">
        <v>14103</v>
      </c>
      <c r="D1712" s="81">
        <v>43985</v>
      </c>
      <c r="E1712" s="49" t="s">
        <v>43</v>
      </c>
      <c r="F1712" t="s">
        <v>43</v>
      </c>
      <c r="I1712" s="3">
        <f t="shared" ref="I1712:I1773" si="31">+I1711+G1712-H1712</f>
        <v>217135.42999999924</v>
      </c>
    </row>
    <row r="1713" spans="1:9" x14ac:dyDescent="0.25">
      <c r="A1713" t="s">
        <v>165</v>
      </c>
      <c r="B1713">
        <v>122</v>
      </c>
      <c r="C1713">
        <v>14104</v>
      </c>
      <c r="D1713" s="81">
        <v>43984</v>
      </c>
      <c r="E1713" s="49" t="s">
        <v>142</v>
      </c>
      <c r="F1713" t="s">
        <v>1184</v>
      </c>
      <c r="H1713" s="3">
        <v>8000</v>
      </c>
      <c r="I1713" s="3">
        <f t="shared" si="31"/>
        <v>209135.42999999924</v>
      </c>
    </row>
    <row r="1714" spans="1:9" x14ac:dyDescent="0.25">
      <c r="A1714" t="s">
        <v>158</v>
      </c>
      <c r="B1714">
        <v>344</v>
      </c>
      <c r="C1714">
        <v>14105</v>
      </c>
      <c r="D1714" s="81">
        <v>43984</v>
      </c>
      <c r="E1714" s="49" t="s">
        <v>1185</v>
      </c>
      <c r="F1714" t="s">
        <v>294</v>
      </c>
      <c r="H1714" s="3">
        <v>6000</v>
      </c>
      <c r="I1714" s="3">
        <f t="shared" si="31"/>
        <v>203135.42999999924</v>
      </c>
    </row>
    <row r="1715" spans="1:9" x14ac:dyDescent="0.25">
      <c r="A1715" t="s">
        <v>158</v>
      </c>
      <c r="B1715">
        <v>122</v>
      </c>
      <c r="C1715">
        <v>14106</v>
      </c>
      <c r="D1715" s="81">
        <v>43985</v>
      </c>
      <c r="E1715" s="49" t="s">
        <v>142</v>
      </c>
      <c r="F1715" t="s">
        <v>395</v>
      </c>
      <c r="H1715" s="3">
        <v>10000</v>
      </c>
      <c r="I1715" s="3">
        <f t="shared" si="31"/>
        <v>193135.42999999924</v>
      </c>
    </row>
    <row r="1716" spans="1:9" x14ac:dyDescent="0.25">
      <c r="A1716" t="s">
        <v>158</v>
      </c>
      <c r="B1716">
        <v>421</v>
      </c>
      <c r="C1716">
        <v>14107</v>
      </c>
      <c r="D1716" s="81">
        <v>43985</v>
      </c>
      <c r="E1716" s="49" t="s">
        <v>1186</v>
      </c>
      <c r="F1716" t="s">
        <v>362</v>
      </c>
      <c r="H1716" s="3">
        <v>56183</v>
      </c>
      <c r="I1716" s="3">
        <f t="shared" si="31"/>
        <v>136952.42999999924</v>
      </c>
    </row>
    <row r="1717" spans="1:9" x14ac:dyDescent="0.25">
      <c r="C1717">
        <v>14108</v>
      </c>
      <c r="D1717" s="81">
        <v>43985</v>
      </c>
      <c r="E1717" s="49" t="s">
        <v>43</v>
      </c>
      <c r="F1717" t="s">
        <v>43</v>
      </c>
      <c r="I1717" s="3">
        <f t="shared" si="31"/>
        <v>136952.42999999924</v>
      </c>
    </row>
    <row r="1718" spans="1:9" x14ac:dyDescent="0.25">
      <c r="A1718" t="s">
        <v>158</v>
      </c>
      <c r="B1718">
        <v>421</v>
      </c>
      <c r="C1718">
        <v>14109</v>
      </c>
      <c r="D1718" s="81">
        <v>43985</v>
      </c>
      <c r="E1718" s="49" t="s">
        <v>1051</v>
      </c>
      <c r="F1718" t="s">
        <v>372</v>
      </c>
      <c r="H1718" s="3">
        <v>33475</v>
      </c>
      <c r="I1718" s="3">
        <f t="shared" si="31"/>
        <v>103477.42999999924</v>
      </c>
    </row>
    <row r="1719" spans="1:9" x14ac:dyDescent="0.25">
      <c r="C1719">
        <v>14110</v>
      </c>
      <c r="D1719" s="81">
        <v>43985</v>
      </c>
      <c r="E1719" s="49" t="s">
        <v>43</v>
      </c>
      <c r="F1719" t="s">
        <v>43</v>
      </c>
      <c r="I1719" s="3">
        <f t="shared" si="31"/>
        <v>103477.42999999924</v>
      </c>
    </row>
    <row r="1720" spans="1:9" x14ac:dyDescent="0.25">
      <c r="C1720">
        <v>14111</v>
      </c>
      <c r="D1720" s="81">
        <v>43985</v>
      </c>
      <c r="E1720" s="49" t="s">
        <v>43</v>
      </c>
      <c r="F1720" t="s">
        <v>43</v>
      </c>
      <c r="I1720" s="3">
        <f t="shared" si="31"/>
        <v>103477.42999999924</v>
      </c>
    </row>
    <row r="1721" spans="1:9" x14ac:dyDescent="0.25">
      <c r="A1721" t="s">
        <v>158</v>
      </c>
      <c r="B1721">
        <v>426</v>
      </c>
      <c r="C1721">
        <v>14112</v>
      </c>
      <c r="D1721" s="81">
        <v>43985</v>
      </c>
      <c r="E1721" s="49" t="s">
        <v>1187</v>
      </c>
      <c r="F1721" t="s">
        <v>442</v>
      </c>
      <c r="H1721" s="3">
        <v>6000</v>
      </c>
      <c r="I1721" s="3">
        <f t="shared" si="31"/>
        <v>97477.429999999236</v>
      </c>
    </row>
    <row r="1722" spans="1:9" x14ac:dyDescent="0.25">
      <c r="A1722" t="s">
        <v>158</v>
      </c>
      <c r="B1722">
        <v>421</v>
      </c>
      <c r="C1722">
        <v>14113</v>
      </c>
      <c r="D1722" s="81">
        <v>43985</v>
      </c>
      <c r="E1722" s="49" t="s">
        <v>1188</v>
      </c>
      <c r="F1722" t="s">
        <v>319</v>
      </c>
      <c r="H1722" s="3">
        <v>38230</v>
      </c>
      <c r="I1722" s="3">
        <f t="shared" si="31"/>
        <v>59247.429999999236</v>
      </c>
    </row>
    <row r="1723" spans="1:9" x14ac:dyDescent="0.25">
      <c r="A1723" t="s">
        <v>158</v>
      </c>
      <c r="B1723">
        <v>421</v>
      </c>
      <c r="C1723">
        <v>14114</v>
      </c>
      <c r="D1723" s="81">
        <v>43985</v>
      </c>
      <c r="E1723" s="49" t="s">
        <v>593</v>
      </c>
      <c r="F1723" t="s">
        <v>738</v>
      </c>
      <c r="H1723" s="3">
        <v>18214.75</v>
      </c>
      <c r="I1723" s="3">
        <f t="shared" si="31"/>
        <v>41032.679999999236</v>
      </c>
    </row>
    <row r="1724" spans="1:9" x14ac:dyDescent="0.25">
      <c r="A1724" t="s">
        <v>158</v>
      </c>
      <c r="B1724">
        <v>342</v>
      </c>
      <c r="C1724">
        <v>14115</v>
      </c>
      <c r="D1724" s="81">
        <v>43985</v>
      </c>
      <c r="E1724" s="49" t="s">
        <v>560</v>
      </c>
      <c r="F1724" t="s">
        <v>153</v>
      </c>
      <c r="H1724" s="3">
        <v>101150</v>
      </c>
      <c r="I1724" s="3">
        <f t="shared" si="31"/>
        <v>-60117.320000000764</v>
      </c>
    </row>
    <row r="1725" spans="1:9" x14ac:dyDescent="0.25">
      <c r="A1725" t="s">
        <v>158</v>
      </c>
      <c r="B1725">
        <v>421</v>
      </c>
      <c r="C1725">
        <v>14116</v>
      </c>
      <c r="D1725" s="81">
        <v>43985</v>
      </c>
      <c r="E1725" s="49" t="s">
        <v>880</v>
      </c>
      <c r="F1725" t="s">
        <v>173</v>
      </c>
      <c r="H1725" s="3">
        <v>53644</v>
      </c>
      <c r="I1725" s="3">
        <f t="shared" si="31"/>
        <v>-113761.32000000076</v>
      </c>
    </row>
    <row r="1726" spans="1:9" x14ac:dyDescent="0.25">
      <c r="A1726" t="s">
        <v>158</v>
      </c>
      <c r="B1726">
        <v>421</v>
      </c>
      <c r="C1726">
        <v>14117</v>
      </c>
      <c r="D1726" s="81">
        <v>43985</v>
      </c>
      <c r="E1726" s="49" t="s">
        <v>679</v>
      </c>
      <c r="F1726" t="s">
        <v>234</v>
      </c>
      <c r="H1726" s="3">
        <v>51458</v>
      </c>
      <c r="I1726" s="3">
        <f t="shared" si="31"/>
        <v>-165219.32000000076</v>
      </c>
    </row>
    <row r="1727" spans="1:9" x14ac:dyDescent="0.25">
      <c r="A1727" t="s">
        <v>158</v>
      </c>
      <c r="B1727">
        <v>221</v>
      </c>
      <c r="C1727">
        <v>14118</v>
      </c>
      <c r="D1727" s="81">
        <v>43985</v>
      </c>
      <c r="E1727" s="49" t="s">
        <v>1189</v>
      </c>
      <c r="F1727" t="s">
        <v>464</v>
      </c>
      <c r="H1727" s="3">
        <v>22554.66</v>
      </c>
      <c r="I1727" s="3">
        <f>+I1726+G1727-H1727</f>
        <v>-187773.98000000077</v>
      </c>
    </row>
    <row r="1728" spans="1:9" x14ac:dyDescent="0.25">
      <c r="A1728" t="s">
        <v>158</v>
      </c>
      <c r="B1728">
        <v>213</v>
      </c>
      <c r="C1728">
        <v>14119</v>
      </c>
      <c r="D1728" s="81">
        <v>43985</v>
      </c>
      <c r="E1728" s="49" t="s">
        <v>1102</v>
      </c>
      <c r="F1728" t="s">
        <v>1103</v>
      </c>
      <c r="H1728" s="3">
        <v>1500</v>
      </c>
      <c r="I1728" s="3">
        <f t="shared" si="31"/>
        <v>-189273.98000000077</v>
      </c>
    </row>
    <row r="1729" spans="1:9" x14ac:dyDescent="0.25">
      <c r="A1729" t="s">
        <v>158</v>
      </c>
      <c r="B1729">
        <v>213</v>
      </c>
      <c r="C1729">
        <v>14120</v>
      </c>
      <c r="D1729" s="81">
        <v>43985</v>
      </c>
      <c r="E1729" s="49" t="s">
        <v>852</v>
      </c>
      <c r="F1729" t="s">
        <v>177</v>
      </c>
      <c r="H1729" s="3">
        <v>805</v>
      </c>
      <c r="I1729" s="3">
        <f t="shared" si="31"/>
        <v>-190078.98000000077</v>
      </c>
    </row>
    <row r="1730" spans="1:9" x14ac:dyDescent="0.25">
      <c r="A1730" t="s">
        <v>165</v>
      </c>
      <c r="B1730">
        <v>345</v>
      </c>
      <c r="C1730">
        <v>14121</v>
      </c>
      <c r="D1730" s="81">
        <v>43985</v>
      </c>
      <c r="E1730" s="49" t="s">
        <v>1190</v>
      </c>
      <c r="F1730" t="s">
        <v>294</v>
      </c>
      <c r="H1730" s="3">
        <v>7000</v>
      </c>
      <c r="I1730" s="3">
        <f t="shared" si="31"/>
        <v>-197078.98000000077</v>
      </c>
    </row>
    <row r="1731" spans="1:9" x14ac:dyDescent="0.25">
      <c r="A1731" t="s">
        <v>158</v>
      </c>
      <c r="B1731">
        <v>344</v>
      </c>
      <c r="C1731">
        <v>14122</v>
      </c>
      <c r="D1731" s="81">
        <v>43986</v>
      </c>
      <c r="E1731" s="49" t="s">
        <v>1191</v>
      </c>
      <c r="F1731" t="s">
        <v>1192</v>
      </c>
      <c r="H1731" s="3">
        <v>3750</v>
      </c>
      <c r="I1731" s="3">
        <f t="shared" si="31"/>
        <v>-200828.98000000077</v>
      </c>
    </row>
    <row r="1732" spans="1:9" x14ac:dyDescent="0.25">
      <c r="A1732" t="s">
        <v>158</v>
      </c>
      <c r="B1732">
        <v>421</v>
      </c>
      <c r="C1732">
        <v>14123</v>
      </c>
      <c r="D1732" s="81">
        <v>43986</v>
      </c>
      <c r="E1732" s="49" t="s">
        <v>1193</v>
      </c>
      <c r="F1732" t="s">
        <v>415</v>
      </c>
      <c r="H1732" s="3">
        <v>10000</v>
      </c>
      <c r="I1732" s="3">
        <f t="shared" si="31"/>
        <v>-210828.98000000077</v>
      </c>
    </row>
    <row r="1733" spans="1:9" x14ac:dyDescent="0.25">
      <c r="A1733" t="s">
        <v>158</v>
      </c>
      <c r="B1733">
        <v>421</v>
      </c>
      <c r="C1733">
        <v>14124</v>
      </c>
      <c r="D1733" s="81">
        <v>43986</v>
      </c>
      <c r="E1733" s="49" t="s">
        <v>880</v>
      </c>
      <c r="F1733" t="s">
        <v>893</v>
      </c>
      <c r="H1733" s="3">
        <v>13075</v>
      </c>
      <c r="I1733" s="3">
        <f t="shared" si="31"/>
        <v>-223903.98000000077</v>
      </c>
    </row>
    <row r="1734" spans="1:9" x14ac:dyDescent="0.25">
      <c r="A1734" t="s">
        <v>158</v>
      </c>
      <c r="B1734">
        <v>421</v>
      </c>
      <c r="C1734">
        <v>14125</v>
      </c>
      <c r="D1734" s="81">
        <v>43986</v>
      </c>
      <c r="E1734" s="49" t="s">
        <v>417</v>
      </c>
      <c r="F1734" t="s">
        <v>1194</v>
      </c>
      <c r="H1734" s="3">
        <v>2000</v>
      </c>
      <c r="I1734" s="3">
        <f t="shared" si="31"/>
        <v>-225903.98000000077</v>
      </c>
    </row>
    <row r="1735" spans="1:9" x14ac:dyDescent="0.25">
      <c r="A1735" t="s">
        <v>158</v>
      </c>
      <c r="B1735">
        <v>213</v>
      </c>
      <c r="C1735">
        <v>14126</v>
      </c>
      <c r="D1735" s="81">
        <v>43991</v>
      </c>
      <c r="E1735" s="49" t="s">
        <v>1195</v>
      </c>
      <c r="F1735" t="s">
        <v>49</v>
      </c>
      <c r="H1735" s="3">
        <v>6237</v>
      </c>
      <c r="I1735" s="3">
        <f t="shared" si="31"/>
        <v>-232140.98000000077</v>
      </c>
    </row>
    <row r="1736" spans="1:9" x14ac:dyDescent="0.25">
      <c r="A1736" t="s">
        <v>158</v>
      </c>
      <c r="B1736">
        <v>122</v>
      </c>
      <c r="C1736">
        <v>14127</v>
      </c>
      <c r="D1736" s="81">
        <v>43992</v>
      </c>
      <c r="E1736" s="49" t="s">
        <v>142</v>
      </c>
      <c r="F1736" t="s">
        <v>1011</v>
      </c>
      <c r="H1736" s="3">
        <v>4000</v>
      </c>
      <c r="I1736" s="3">
        <f t="shared" si="31"/>
        <v>-236140.98000000077</v>
      </c>
    </row>
    <row r="1737" spans="1:9" x14ac:dyDescent="0.25">
      <c r="A1737" t="s">
        <v>158</v>
      </c>
      <c r="B1737">
        <v>421</v>
      </c>
      <c r="C1737">
        <v>14128</v>
      </c>
      <c r="D1737" s="81">
        <v>43992</v>
      </c>
      <c r="E1737" s="49" t="s">
        <v>1196</v>
      </c>
      <c r="H1737" s="3">
        <v>23290</v>
      </c>
      <c r="I1737" s="3">
        <f t="shared" si="31"/>
        <v>-259430.98000000077</v>
      </c>
    </row>
    <row r="1738" spans="1:9" x14ac:dyDescent="0.25">
      <c r="A1738" t="s">
        <v>158</v>
      </c>
      <c r="B1738">
        <v>421</v>
      </c>
      <c r="C1738">
        <v>14129</v>
      </c>
      <c r="D1738" s="81">
        <v>43992</v>
      </c>
      <c r="E1738" s="49" t="s">
        <v>456</v>
      </c>
      <c r="F1738" t="s">
        <v>755</v>
      </c>
      <c r="H1738" s="3">
        <v>4000</v>
      </c>
      <c r="I1738" s="3">
        <f t="shared" si="31"/>
        <v>-263430.9800000008</v>
      </c>
    </row>
    <row r="1739" spans="1:9" x14ac:dyDescent="0.25">
      <c r="A1739" t="s">
        <v>158</v>
      </c>
      <c r="B1739">
        <v>421</v>
      </c>
      <c r="C1739">
        <v>14130</v>
      </c>
      <c r="D1739" s="81">
        <v>43998</v>
      </c>
      <c r="E1739" s="49" t="s">
        <v>330</v>
      </c>
      <c r="F1739" t="s">
        <v>1197</v>
      </c>
      <c r="H1739" s="3">
        <v>1500</v>
      </c>
      <c r="I1739" s="3">
        <f t="shared" si="31"/>
        <v>-264930.9800000008</v>
      </c>
    </row>
    <row r="1740" spans="1:9" x14ac:dyDescent="0.25">
      <c r="A1740" t="s">
        <v>158</v>
      </c>
      <c r="B1740">
        <v>343</v>
      </c>
      <c r="C1740">
        <v>14131</v>
      </c>
      <c r="D1740" s="81">
        <v>43998</v>
      </c>
      <c r="E1740" s="49" t="s">
        <v>1198</v>
      </c>
      <c r="F1740" t="s">
        <v>782</v>
      </c>
      <c r="H1740" s="3">
        <v>25000</v>
      </c>
      <c r="I1740" s="3">
        <f t="shared" si="31"/>
        <v>-289930.9800000008</v>
      </c>
    </row>
    <row r="1741" spans="1:9" x14ac:dyDescent="0.25">
      <c r="D1741" s="81">
        <v>44004</v>
      </c>
      <c r="E1741" s="49" t="s">
        <v>41</v>
      </c>
      <c r="F1741" t="s">
        <v>41</v>
      </c>
      <c r="G1741" s="108">
        <v>349600</v>
      </c>
      <c r="I1741" s="3">
        <f t="shared" si="31"/>
        <v>59669.019999999204</v>
      </c>
    </row>
    <row r="1742" spans="1:9" x14ac:dyDescent="0.25">
      <c r="A1742" t="s">
        <v>158</v>
      </c>
      <c r="B1742">
        <v>421</v>
      </c>
      <c r="C1742">
        <v>14132</v>
      </c>
      <c r="D1742" s="81">
        <v>44006</v>
      </c>
      <c r="E1742" s="49" t="s">
        <v>330</v>
      </c>
      <c r="F1742" t="s">
        <v>1199</v>
      </c>
      <c r="H1742" s="3">
        <v>10000</v>
      </c>
      <c r="I1742" s="3">
        <f t="shared" si="31"/>
        <v>49669.019999999204</v>
      </c>
    </row>
    <row r="1743" spans="1:9" x14ac:dyDescent="0.25">
      <c r="A1743" t="s">
        <v>158</v>
      </c>
      <c r="B1743">
        <v>343</v>
      </c>
      <c r="C1743">
        <v>14133</v>
      </c>
      <c r="D1743" s="81">
        <v>44007</v>
      </c>
      <c r="E1743" s="49" t="s">
        <v>1200</v>
      </c>
      <c r="F1743" t="s">
        <v>153</v>
      </c>
      <c r="H1743" s="3">
        <v>250000</v>
      </c>
      <c r="I1743" s="3">
        <f t="shared" si="31"/>
        <v>-200330.9800000008</v>
      </c>
    </row>
    <row r="1744" spans="1:9" x14ac:dyDescent="0.25">
      <c r="B1744">
        <v>421</v>
      </c>
      <c r="C1744">
        <v>14134</v>
      </c>
      <c r="D1744" s="81">
        <v>44012</v>
      </c>
      <c r="E1744" s="49" t="s">
        <v>1201</v>
      </c>
      <c r="F1744" t="s">
        <v>840</v>
      </c>
      <c r="H1744" s="3">
        <v>70000</v>
      </c>
      <c r="I1744" s="3">
        <f t="shared" si="31"/>
        <v>-270330.9800000008</v>
      </c>
    </row>
    <row r="1745" spans="2:9" x14ac:dyDescent="0.25">
      <c r="C1745">
        <v>14135</v>
      </c>
      <c r="D1745" s="81">
        <v>44012</v>
      </c>
      <c r="E1745" s="49" t="s">
        <v>43</v>
      </c>
      <c r="F1745" t="s">
        <v>43</v>
      </c>
      <c r="I1745" s="3">
        <f t="shared" si="31"/>
        <v>-270330.9800000008</v>
      </c>
    </row>
    <row r="1746" spans="2:9" x14ac:dyDescent="0.25">
      <c r="C1746">
        <v>14136</v>
      </c>
      <c r="D1746" s="81">
        <v>44012</v>
      </c>
      <c r="E1746" s="49" t="s">
        <v>43</v>
      </c>
      <c r="F1746" t="s">
        <v>43</v>
      </c>
      <c r="I1746" s="3">
        <f t="shared" si="31"/>
        <v>-270330.9800000008</v>
      </c>
    </row>
    <row r="1747" spans="2:9" x14ac:dyDescent="0.25">
      <c r="B1747">
        <v>122</v>
      </c>
      <c r="C1747">
        <v>14137</v>
      </c>
      <c r="D1747" s="81">
        <v>44012</v>
      </c>
      <c r="E1747" s="49" t="s">
        <v>142</v>
      </c>
      <c r="F1747" t="s">
        <v>717</v>
      </c>
      <c r="H1747" s="3">
        <v>10000</v>
      </c>
      <c r="I1747" s="3">
        <f t="shared" si="31"/>
        <v>-280330.9800000008</v>
      </c>
    </row>
    <row r="1748" spans="2:9" x14ac:dyDescent="0.25">
      <c r="B1748">
        <v>122</v>
      </c>
      <c r="C1748">
        <v>14138</v>
      </c>
      <c r="D1748" s="81">
        <v>44012</v>
      </c>
      <c r="E1748" s="49" t="s">
        <v>142</v>
      </c>
      <c r="F1748" t="s">
        <v>292</v>
      </c>
      <c r="H1748" s="3">
        <v>20000</v>
      </c>
      <c r="I1748" s="3">
        <f t="shared" si="31"/>
        <v>-300330.9800000008</v>
      </c>
    </row>
    <row r="1749" spans="2:9" x14ac:dyDescent="0.25">
      <c r="B1749">
        <v>122</v>
      </c>
      <c r="C1749">
        <v>14139</v>
      </c>
      <c r="D1749" s="81">
        <v>44012</v>
      </c>
      <c r="E1749" s="49" t="s">
        <v>142</v>
      </c>
      <c r="F1749" t="s">
        <v>57</v>
      </c>
      <c r="H1749" s="3">
        <v>20000</v>
      </c>
      <c r="I1749" s="3">
        <f t="shared" si="31"/>
        <v>-320330.9800000008</v>
      </c>
    </row>
    <row r="1750" spans="2:9" x14ac:dyDescent="0.25">
      <c r="B1750">
        <v>122</v>
      </c>
      <c r="C1750">
        <v>14140</v>
      </c>
      <c r="D1750" s="81">
        <v>44012</v>
      </c>
      <c r="E1750" s="49" t="s">
        <v>142</v>
      </c>
      <c r="F1750" t="s">
        <v>403</v>
      </c>
      <c r="H1750" s="3">
        <v>10000</v>
      </c>
      <c r="I1750" s="3">
        <f t="shared" si="31"/>
        <v>-330330.9800000008</v>
      </c>
    </row>
    <row r="1751" spans="2:9" x14ac:dyDescent="0.25">
      <c r="B1751">
        <v>122</v>
      </c>
      <c r="C1751">
        <v>14141</v>
      </c>
      <c r="D1751" s="81">
        <v>44012</v>
      </c>
      <c r="E1751" s="49" t="s">
        <v>142</v>
      </c>
      <c r="F1751" t="s">
        <v>419</v>
      </c>
      <c r="H1751" s="3">
        <v>15000</v>
      </c>
      <c r="I1751" s="3">
        <f t="shared" si="31"/>
        <v>-345330.9800000008</v>
      </c>
    </row>
    <row r="1752" spans="2:9" x14ac:dyDescent="0.25">
      <c r="B1752">
        <v>122</v>
      </c>
      <c r="C1752">
        <v>14142</v>
      </c>
      <c r="D1752" s="81">
        <v>44012</v>
      </c>
      <c r="E1752" s="49" t="s">
        <v>142</v>
      </c>
      <c r="F1752" t="s">
        <v>194</v>
      </c>
      <c r="H1752" s="3">
        <v>10000</v>
      </c>
      <c r="I1752" s="3">
        <f t="shared" si="31"/>
        <v>-355330.9800000008</v>
      </c>
    </row>
    <row r="1753" spans="2:9" x14ac:dyDescent="0.25">
      <c r="B1753">
        <v>122</v>
      </c>
      <c r="C1753">
        <v>14143</v>
      </c>
      <c r="D1753" s="81">
        <v>44012</v>
      </c>
      <c r="E1753" s="49" t="s">
        <v>142</v>
      </c>
      <c r="F1753" t="s">
        <v>294</v>
      </c>
      <c r="H1753" s="3">
        <v>15000</v>
      </c>
      <c r="I1753" s="3">
        <f t="shared" si="31"/>
        <v>-370330.9800000008</v>
      </c>
    </row>
    <row r="1754" spans="2:9" x14ac:dyDescent="0.25">
      <c r="B1754">
        <v>122</v>
      </c>
      <c r="C1754">
        <v>14144</v>
      </c>
      <c r="D1754" s="81">
        <v>44012</v>
      </c>
      <c r="E1754" s="49" t="s">
        <v>142</v>
      </c>
      <c r="F1754" t="s">
        <v>303</v>
      </c>
      <c r="H1754" s="3">
        <v>7000</v>
      </c>
      <c r="I1754" s="3">
        <f t="shared" si="31"/>
        <v>-377330.9800000008</v>
      </c>
    </row>
    <row r="1755" spans="2:9" x14ac:dyDescent="0.25">
      <c r="B1755">
        <v>122</v>
      </c>
      <c r="C1755">
        <v>14145</v>
      </c>
      <c r="D1755" s="81">
        <v>44012</v>
      </c>
      <c r="E1755" s="49" t="s">
        <v>142</v>
      </c>
      <c r="F1755" t="s">
        <v>302</v>
      </c>
      <c r="H1755" s="3">
        <v>9000</v>
      </c>
      <c r="I1755" s="3">
        <f t="shared" si="31"/>
        <v>-386330.9800000008</v>
      </c>
    </row>
    <row r="1756" spans="2:9" x14ac:dyDescent="0.25">
      <c r="B1756">
        <v>122</v>
      </c>
      <c r="C1756">
        <v>14146</v>
      </c>
      <c r="D1756" s="81">
        <v>44012</v>
      </c>
      <c r="E1756" s="49" t="s">
        <v>142</v>
      </c>
      <c r="F1756" t="s">
        <v>312</v>
      </c>
      <c r="H1756" s="3">
        <v>12000</v>
      </c>
      <c r="I1756" s="3">
        <f t="shared" si="31"/>
        <v>-398330.9800000008</v>
      </c>
    </row>
    <row r="1757" spans="2:9" x14ac:dyDescent="0.25">
      <c r="B1757">
        <v>122</v>
      </c>
      <c r="C1757">
        <v>14147</v>
      </c>
      <c r="D1757" s="81">
        <v>44012</v>
      </c>
      <c r="E1757" s="49" t="s">
        <v>396</v>
      </c>
      <c r="F1757" t="s">
        <v>320</v>
      </c>
      <c r="H1757" s="3">
        <v>8000</v>
      </c>
      <c r="I1757" s="3">
        <f t="shared" si="31"/>
        <v>-406330.9800000008</v>
      </c>
    </row>
    <row r="1758" spans="2:9" x14ac:dyDescent="0.25">
      <c r="B1758">
        <v>122</v>
      </c>
      <c r="C1758">
        <v>14148</v>
      </c>
      <c r="D1758" s="81">
        <v>44012</v>
      </c>
      <c r="E1758" s="49" t="s">
        <v>142</v>
      </c>
      <c r="F1758" t="s">
        <v>49</v>
      </c>
      <c r="H1758" s="3">
        <v>6000</v>
      </c>
      <c r="I1758" s="3">
        <f t="shared" si="31"/>
        <v>-412330.9800000008</v>
      </c>
    </row>
    <row r="1759" spans="2:9" x14ac:dyDescent="0.25">
      <c r="B1759">
        <v>122</v>
      </c>
      <c r="C1759">
        <v>14149</v>
      </c>
      <c r="D1759" s="81">
        <v>44012</v>
      </c>
      <c r="E1759" s="49" t="s">
        <v>142</v>
      </c>
      <c r="F1759" t="s">
        <v>1202</v>
      </c>
      <c r="H1759" s="3">
        <v>8000</v>
      </c>
      <c r="I1759" s="3">
        <f t="shared" si="31"/>
        <v>-420330.9800000008</v>
      </c>
    </row>
    <row r="1760" spans="2:9" x14ac:dyDescent="0.25">
      <c r="B1760">
        <v>122</v>
      </c>
      <c r="C1760">
        <v>14150</v>
      </c>
      <c r="D1760" s="81">
        <v>44012</v>
      </c>
      <c r="E1760" s="49" t="s">
        <v>142</v>
      </c>
      <c r="F1760" t="s">
        <v>48</v>
      </c>
      <c r="H1760" s="3">
        <v>8000</v>
      </c>
      <c r="I1760" s="3">
        <f t="shared" si="31"/>
        <v>-428330.9800000008</v>
      </c>
    </row>
    <row r="1761" spans="2:9" x14ac:dyDescent="0.25">
      <c r="B1761">
        <v>122</v>
      </c>
      <c r="C1761">
        <v>14151</v>
      </c>
      <c r="D1761" s="81">
        <v>44012</v>
      </c>
      <c r="E1761" s="49" t="s">
        <v>142</v>
      </c>
      <c r="F1761" t="s">
        <v>304</v>
      </c>
      <c r="H1761" s="3">
        <v>7000</v>
      </c>
      <c r="I1761" s="3">
        <f t="shared" si="31"/>
        <v>-435330.9800000008</v>
      </c>
    </row>
    <row r="1762" spans="2:9" x14ac:dyDescent="0.25">
      <c r="B1762">
        <v>122</v>
      </c>
      <c r="C1762">
        <v>14152</v>
      </c>
      <c r="D1762" s="81">
        <v>44012</v>
      </c>
      <c r="E1762" s="49" t="s">
        <v>142</v>
      </c>
      <c r="F1762" t="s">
        <v>1203</v>
      </c>
      <c r="H1762" s="3">
        <v>7000</v>
      </c>
      <c r="I1762" s="3">
        <f t="shared" si="31"/>
        <v>-442330.9800000008</v>
      </c>
    </row>
    <row r="1763" spans="2:9" x14ac:dyDescent="0.25">
      <c r="B1763">
        <v>122</v>
      </c>
      <c r="C1763">
        <v>14153</v>
      </c>
      <c r="D1763" s="81">
        <v>44012</v>
      </c>
      <c r="E1763" s="49" t="s">
        <v>142</v>
      </c>
      <c r="F1763" t="s">
        <v>383</v>
      </c>
      <c r="H1763" s="3">
        <v>3000</v>
      </c>
      <c r="I1763" s="3">
        <f t="shared" si="31"/>
        <v>-445330.9800000008</v>
      </c>
    </row>
    <row r="1764" spans="2:9" x14ac:dyDescent="0.25">
      <c r="B1764">
        <v>122</v>
      </c>
      <c r="C1764">
        <v>14154</v>
      </c>
      <c r="D1764" s="81">
        <v>44012</v>
      </c>
      <c r="E1764" s="49" t="s">
        <v>142</v>
      </c>
      <c r="F1764" t="s">
        <v>293</v>
      </c>
      <c r="H1764" s="3">
        <v>5000</v>
      </c>
      <c r="I1764" s="3">
        <f t="shared" si="31"/>
        <v>-450330.9800000008</v>
      </c>
    </row>
    <row r="1765" spans="2:9" x14ac:dyDescent="0.25">
      <c r="B1765">
        <v>122</v>
      </c>
      <c r="C1765">
        <v>14155</v>
      </c>
      <c r="D1765" s="81">
        <v>44012</v>
      </c>
      <c r="E1765" s="49" t="s">
        <v>142</v>
      </c>
      <c r="F1765" t="s">
        <v>435</v>
      </c>
      <c r="H1765" s="3">
        <v>9000</v>
      </c>
      <c r="I1765" s="3">
        <f t="shared" si="31"/>
        <v>-459330.9800000008</v>
      </c>
    </row>
    <row r="1766" spans="2:9" x14ac:dyDescent="0.25">
      <c r="B1766">
        <v>122</v>
      </c>
      <c r="C1766">
        <v>14156</v>
      </c>
      <c r="D1766" s="81">
        <v>44012</v>
      </c>
      <c r="E1766" s="49" t="s">
        <v>142</v>
      </c>
      <c r="F1766" t="s">
        <v>415</v>
      </c>
      <c r="H1766" s="3">
        <v>7000</v>
      </c>
      <c r="I1766" s="3">
        <f t="shared" si="31"/>
        <v>-466330.9800000008</v>
      </c>
    </row>
    <row r="1767" spans="2:9" x14ac:dyDescent="0.25">
      <c r="B1767">
        <v>122</v>
      </c>
      <c r="C1767">
        <v>14157</v>
      </c>
      <c r="D1767" s="81">
        <v>44012</v>
      </c>
      <c r="E1767" s="49" t="s">
        <v>142</v>
      </c>
      <c r="F1767" t="s">
        <v>722</v>
      </c>
      <c r="H1767" s="3">
        <v>9000</v>
      </c>
      <c r="I1767" s="3">
        <f t="shared" si="31"/>
        <v>-475330.9800000008</v>
      </c>
    </row>
    <row r="1768" spans="2:9" x14ac:dyDescent="0.25">
      <c r="B1768">
        <v>122</v>
      </c>
      <c r="C1768">
        <v>14158</v>
      </c>
      <c r="D1768" s="81">
        <v>44012</v>
      </c>
      <c r="E1768" s="49" t="s">
        <v>142</v>
      </c>
      <c r="F1768" t="s">
        <v>721</v>
      </c>
      <c r="H1768" s="3">
        <v>5000</v>
      </c>
      <c r="I1768" s="3">
        <f t="shared" si="31"/>
        <v>-480330.9800000008</v>
      </c>
    </row>
    <row r="1769" spans="2:9" x14ac:dyDescent="0.25">
      <c r="B1769">
        <v>122</v>
      </c>
      <c r="C1769">
        <v>14159</v>
      </c>
      <c r="D1769" s="81">
        <v>44012</v>
      </c>
      <c r="E1769" s="49" t="s">
        <v>142</v>
      </c>
      <c r="F1769" t="s">
        <v>350</v>
      </c>
      <c r="H1769" s="3">
        <v>5000</v>
      </c>
      <c r="I1769" s="3">
        <f t="shared" si="31"/>
        <v>-485330.9800000008</v>
      </c>
    </row>
    <row r="1770" spans="2:9" x14ac:dyDescent="0.25">
      <c r="B1770">
        <v>122</v>
      </c>
      <c r="C1770">
        <v>14160</v>
      </c>
      <c r="D1770" s="81">
        <v>44012</v>
      </c>
      <c r="E1770" s="49" t="s">
        <v>142</v>
      </c>
      <c r="F1770" t="s">
        <v>1121</v>
      </c>
      <c r="H1770" s="3">
        <v>8000</v>
      </c>
      <c r="I1770" s="3">
        <f t="shared" si="31"/>
        <v>-493330.9800000008</v>
      </c>
    </row>
    <row r="1771" spans="2:9" x14ac:dyDescent="0.25">
      <c r="C1771">
        <v>14161</v>
      </c>
      <c r="D1771" s="81">
        <v>44012</v>
      </c>
      <c r="E1771" s="49" t="s">
        <v>64</v>
      </c>
      <c r="F1771" t="s">
        <v>43</v>
      </c>
      <c r="I1771" s="3">
        <f t="shared" si="31"/>
        <v>-493330.9800000008</v>
      </c>
    </row>
    <row r="1772" spans="2:9" x14ac:dyDescent="0.25">
      <c r="B1772">
        <v>292</v>
      </c>
      <c r="F1772" t="s">
        <v>1175</v>
      </c>
      <c r="H1772" s="3">
        <v>2392.89</v>
      </c>
      <c r="I1772" s="3">
        <f t="shared" si="31"/>
        <v>-495723.87000000081</v>
      </c>
    </row>
    <row r="1773" spans="2:9" x14ac:dyDescent="0.25">
      <c r="I1773" s="3">
        <f t="shared" si="31"/>
        <v>-495723.87000000081</v>
      </c>
    </row>
    <row r="1774" spans="2:9" x14ac:dyDescent="0.25">
      <c r="F1774" t="s">
        <v>214</v>
      </c>
      <c r="G1774" s="108">
        <f>SUM(G1710:G1773)</f>
        <v>1349600</v>
      </c>
      <c r="H1774" s="3">
        <f>SUM(H1710:H1773)</f>
        <v>1106764.2999999998</v>
      </c>
    </row>
    <row r="1777" spans="1:12" x14ac:dyDescent="0.25">
      <c r="L1777" t="s">
        <v>166</v>
      </c>
    </row>
    <row r="1780" spans="1:12" x14ac:dyDescent="0.25">
      <c r="L1780" t="s">
        <v>166</v>
      </c>
    </row>
    <row r="1781" spans="1:12" x14ac:dyDescent="0.25">
      <c r="D1781" s="81">
        <v>44013</v>
      </c>
      <c r="E1781" s="49" t="s">
        <v>41</v>
      </c>
      <c r="F1781" t="s">
        <v>41</v>
      </c>
      <c r="G1781" s="108">
        <v>1000000</v>
      </c>
      <c r="I1781" s="3">
        <f>+I1773+G1781-H1781</f>
        <v>504276.12999999919</v>
      </c>
    </row>
    <row r="1782" spans="1:12" x14ac:dyDescent="0.25">
      <c r="A1782" t="s">
        <v>158</v>
      </c>
      <c r="B1782">
        <v>421</v>
      </c>
      <c r="C1782">
        <v>14162</v>
      </c>
      <c r="D1782" s="81">
        <v>44015</v>
      </c>
      <c r="E1782" s="49" t="s">
        <v>376</v>
      </c>
      <c r="F1782" t="s">
        <v>1204</v>
      </c>
      <c r="H1782" s="3">
        <v>94830</v>
      </c>
      <c r="I1782" s="3">
        <f>+I1781+G1782-H1782</f>
        <v>409446.12999999919</v>
      </c>
      <c r="L1782" t="s">
        <v>166</v>
      </c>
    </row>
    <row r="1783" spans="1:12" x14ac:dyDescent="0.25">
      <c r="A1783" t="s">
        <v>158</v>
      </c>
      <c r="B1783">
        <v>342</v>
      </c>
      <c r="C1783">
        <v>14163</v>
      </c>
      <c r="D1783" s="81">
        <v>44015</v>
      </c>
      <c r="E1783" s="49" t="s">
        <v>375</v>
      </c>
      <c r="F1783" t="s">
        <v>153</v>
      </c>
      <c r="H1783" s="3">
        <v>210930</v>
      </c>
      <c r="I1783" s="3">
        <f>+I1782+G1783-H1783</f>
        <v>198516.12999999919</v>
      </c>
    </row>
    <row r="1784" spans="1:12" x14ac:dyDescent="0.25">
      <c r="A1784" t="s">
        <v>158</v>
      </c>
      <c r="B1784">
        <v>344</v>
      </c>
      <c r="C1784">
        <v>14164</v>
      </c>
      <c r="D1784" s="81">
        <v>44015</v>
      </c>
      <c r="E1784" s="49" t="s">
        <v>1205</v>
      </c>
      <c r="F1784" t="s">
        <v>339</v>
      </c>
      <c r="H1784" s="3">
        <v>25000</v>
      </c>
      <c r="I1784" s="3">
        <f t="shared" ref="I1784:I1850" si="32">+I1783+G1784-H1784</f>
        <v>173516.12999999919</v>
      </c>
    </row>
    <row r="1785" spans="1:12" x14ac:dyDescent="0.25">
      <c r="A1785" t="s">
        <v>158</v>
      </c>
      <c r="B1785">
        <v>421</v>
      </c>
      <c r="C1785">
        <v>14165</v>
      </c>
      <c r="D1785" s="81">
        <v>44015</v>
      </c>
      <c r="E1785" s="49" t="s">
        <v>1206</v>
      </c>
      <c r="F1785" t="s">
        <v>1207</v>
      </c>
      <c r="H1785" s="3">
        <v>5000</v>
      </c>
      <c r="I1785" s="3">
        <f t="shared" si="32"/>
        <v>168516.12999999919</v>
      </c>
    </row>
    <row r="1786" spans="1:12" x14ac:dyDescent="0.25">
      <c r="A1786" t="s">
        <v>158</v>
      </c>
      <c r="B1786">
        <v>421</v>
      </c>
      <c r="C1786">
        <v>14166</v>
      </c>
      <c r="D1786" s="81">
        <v>44015</v>
      </c>
      <c r="E1786" s="49" t="s">
        <v>928</v>
      </c>
      <c r="F1786" t="s">
        <v>173</v>
      </c>
      <c r="H1786" s="3">
        <v>109532</v>
      </c>
      <c r="I1786" s="3">
        <f t="shared" si="32"/>
        <v>58984.12999999919</v>
      </c>
    </row>
    <row r="1787" spans="1:12" x14ac:dyDescent="0.25">
      <c r="A1787" t="s">
        <v>158</v>
      </c>
      <c r="B1787">
        <v>421</v>
      </c>
      <c r="C1787">
        <v>14167</v>
      </c>
      <c r="D1787" s="81">
        <v>44015</v>
      </c>
      <c r="E1787" s="49" t="s">
        <v>1208</v>
      </c>
      <c r="F1787" t="s">
        <v>1209</v>
      </c>
      <c r="H1787" s="3">
        <v>121072.79</v>
      </c>
      <c r="I1787" s="3">
        <f t="shared" si="32"/>
        <v>-62088.660000000804</v>
      </c>
    </row>
    <row r="1788" spans="1:12" x14ac:dyDescent="0.25">
      <c r="A1788" t="s">
        <v>158</v>
      </c>
      <c r="B1788">
        <v>421</v>
      </c>
      <c r="C1788">
        <v>14168</v>
      </c>
      <c r="D1788" s="81">
        <v>44015</v>
      </c>
      <c r="E1788" s="49" t="s">
        <v>1210</v>
      </c>
      <c r="F1788" t="s">
        <v>362</v>
      </c>
      <c r="H1788" s="3">
        <v>43730</v>
      </c>
      <c r="I1788" s="3">
        <f t="shared" si="32"/>
        <v>-105818.6600000008</v>
      </c>
    </row>
    <row r="1789" spans="1:12" x14ac:dyDescent="0.25">
      <c r="B1789">
        <v>345</v>
      </c>
      <c r="C1789">
        <v>14169</v>
      </c>
      <c r="D1789" s="81">
        <v>44015</v>
      </c>
      <c r="E1789" s="49" t="s">
        <v>1211</v>
      </c>
      <c r="F1789" t="s">
        <v>288</v>
      </c>
      <c r="H1789" s="3">
        <v>3300</v>
      </c>
      <c r="I1789" s="3">
        <f t="shared" si="32"/>
        <v>-109118.6600000008</v>
      </c>
    </row>
    <row r="1790" spans="1:12" x14ac:dyDescent="0.25">
      <c r="A1790" t="s">
        <v>158</v>
      </c>
      <c r="B1790">
        <v>421</v>
      </c>
      <c r="C1790">
        <v>14170</v>
      </c>
      <c r="D1790" s="81">
        <v>44015</v>
      </c>
      <c r="E1790" s="49" t="s">
        <v>1212</v>
      </c>
      <c r="F1790" t="s">
        <v>342</v>
      </c>
      <c r="H1790" s="3">
        <v>15000</v>
      </c>
      <c r="I1790" s="3">
        <f t="shared" si="32"/>
        <v>-124118.6600000008</v>
      </c>
    </row>
    <row r="1791" spans="1:12" x14ac:dyDescent="0.25">
      <c r="A1791" t="s">
        <v>158</v>
      </c>
      <c r="B1791">
        <v>299</v>
      </c>
      <c r="C1791">
        <v>14171</v>
      </c>
      <c r="H1791" s="3">
        <v>35000</v>
      </c>
      <c r="I1791" s="3">
        <f t="shared" si="32"/>
        <v>-159118.66000000079</v>
      </c>
    </row>
    <row r="1792" spans="1:12" x14ac:dyDescent="0.25">
      <c r="A1792" t="s">
        <v>158</v>
      </c>
      <c r="B1792">
        <v>421</v>
      </c>
      <c r="C1792">
        <v>14172</v>
      </c>
      <c r="D1792" s="81">
        <v>44015</v>
      </c>
      <c r="E1792" s="49" t="s">
        <v>1213</v>
      </c>
      <c r="F1792" t="s">
        <v>1136</v>
      </c>
      <c r="H1792" s="3">
        <v>10000</v>
      </c>
      <c r="I1792" s="3">
        <f t="shared" si="32"/>
        <v>-169118.66000000079</v>
      </c>
    </row>
    <row r="1793" spans="1:9" x14ac:dyDescent="0.25">
      <c r="C1793">
        <v>14173</v>
      </c>
      <c r="D1793" s="81">
        <v>44015</v>
      </c>
      <c r="E1793" s="49" t="s">
        <v>43</v>
      </c>
      <c r="F1793" t="s">
        <v>43</v>
      </c>
      <c r="I1793" s="3">
        <f t="shared" si="32"/>
        <v>-169118.66000000079</v>
      </c>
    </row>
    <row r="1794" spans="1:9" x14ac:dyDescent="0.25">
      <c r="C1794">
        <v>14174</v>
      </c>
      <c r="D1794" s="81">
        <v>44015</v>
      </c>
      <c r="E1794" s="49" t="s">
        <v>43</v>
      </c>
      <c r="F1794" t="s">
        <v>43</v>
      </c>
      <c r="I1794" s="3">
        <f t="shared" si="32"/>
        <v>-169118.66000000079</v>
      </c>
    </row>
    <row r="1795" spans="1:9" x14ac:dyDescent="0.25">
      <c r="A1795" t="s">
        <v>158</v>
      </c>
      <c r="B1795">
        <v>421</v>
      </c>
      <c r="C1795">
        <v>14175</v>
      </c>
      <c r="D1795" s="81">
        <v>44015</v>
      </c>
      <c r="E1795" s="49" t="s">
        <v>1214</v>
      </c>
      <c r="F1795" t="s">
        <v>377</v>
      </c>
      <c r="H1795" s="3">
        <v>9500</v>
      </c>
      <c r="I1795" s="3">
        <f t="shared" si="32"/>
        <v>-178618.66000000079</v>
      </c>
    </row>
    <row r="1796" spans="1:9" x14ac:dyDescent="0.25">
      <c r="A1796" t="s">
        <v>158</v>
      </c>
      <c r="B1796">
        <v>122</v>
      </c>
      <c r="C1796">
        <v>14176</v>
      </c>
      <c r="D1796" s="81">
        <v>44019</v>
      </c>
      <c r="E1796" s="49" t="s">
        <v>283</v>
      </c>
      <c r="F1796" t="s">
        <v>1061</v>
      </c>
      <c r="H1796" s="3">
        <v>7000</v>
      </c>
      <c r="I1796" s="3">
        <f t="shared" si="32"/>
        <v>-185618.66000000079</v>
      </c>
    </row>
    <row r="1797" spans="1:9" x14ac:dyDescent="0.25">
      <c r="C1797">
        <v>14177</v>
      </c>
      <c r="D1797" s="81">
        <v>44020</v>
      </c>
      <c r="E1797" s="49" t="s">
        <v>43</v>
      </c>
      <c r="F1797" t="s">
        <v>43</v>
      </c>
      <c r="I1797" s="3">
        <f t="shared" si="32"/>
        <v>-185618.66000000079</v>
      </c>
    </row>
    <row r="1798" spans="1:9" x14ac:dyDescent="0.25">
      <c r="C1798">
        <v>14178</v>
      </c>
      <c r="D1798" s="81">
        <v>44020</v>
      </c>
      <c r="E1798" s="49" t="s">
        <v>43</v>
      </c>
      <c r="F1798" t="s">
        <v>43</v>
      </c>
      <c r="I1798" s="3">
        <f t="shared" si="32"/>
        <v>-185618.66000000079</v>
      </c>
    </row>
    <row r="1799" spans="1:9" x14ac:dyDescent="0.25">
      <c r="A1799" t="s">
        <v>158</v>
      </c>
      <c r="B1799">
        <v>122</v>
      </c>
      <c r="C1799">
        <v>14179</v>
      </c>
      <c r="D1799" s="81">
        <v>44020</v>
      </c>
      <c r="E1799" s="49" t="s">
        <v>947</v>
      </c>
      <c r="F1799" t="s">
        <v>665</v>
      </c>
      <c r="H1799" s="3">
        <v>8000</v>
      </c>
      <c r="I1799" s="3">
        <f t="shared" si="32"/>
        <v>-193618.66000000079</v>
      </c>
    </row>
    <row r="1800" spans="1:9" x14ac:dyDescent="0.25">
      <c r="A1800" t="s">
        <v>158</v>
      </c>
      <c r="B1800">
        <v>122</v>
      </c>
      <c r="C1800">
        <v>14180</v>
      </c>
      <c r="D1800" s="81">
        <v>44020</v>
      </c>
      <c r="E1800" s="49" t="s">
        <v>142</v>
      </c>
      <c r="F1800" t="s">
        <v>430</v>
      </c>
      <c r="H1800" s="3">
        <v>10000</v>
      </c>
      <c r="I1800" s="3">
        <f t="shared" si="32"/>
        <v>-203618.66000000079</v>
      </c>
    </row>
    <row r="1801" spans="1:9" x14ac:dyDescent="0.25">
      <c r="A1801" t="s">
        <v>158</v>
      </c>
      <c r="B1801">
        <v>122</v>
      </c>
      <c r="C1801">
        <v>14181</v>
      </c>
      <c r="D1801" s="81">
        <v>44021</v>
      </c>
      <c r="E1801" s="49" t="s">
        <v>1215</v>
      </c>
      <c r="F1801" t="s">
        <v>464</v>
      </c>
      <c r="H1801" s="3">
        <v>9741</v>
      </c>
      <c r="I1801" s="3">
        <f t="shared" si="32"/>
        <v>-213359.66000000079</v>
      </c>
    </row>
    <row r="1802" spans="1:9" x14ac:dyDescent="0.25">
      <c r="B1802">
        <v>122</v>
      </c>
      <c r="C1802">
        <v>14182</v>
      </c>
      <c r="D1802" s="81">
        <v>44021</v>
      </c>
      <c r="E1802" s="49" t="s">
        <v>454</v>
      </c>
      <c r="F1802" t="s">
        <v>466</v>
      </c>
      <c r="H1802" s="3">
        <v>31345</v>
      </c>
      <c r="I1802" s="3">
        <f t="shared" si="32"/>
        <v>-244704.66000000079</v>
      </c>
    </row>
    <row r="1803" spans="1:9" x14ac:dyDescent="0.25">
      <c r="A1803" t="s">
        <v>158</v>
      </c>
      <c r="B1803">
        <v>122</v>
      </c>
      <c r="C1803">
        <v>14183</v>
      </c>
      <c r="D1803" s="81">
        <v>44021</v>
      </c>
      <c r="E1803" s="49" t="s">
        <v>1056</v>
      </c>
      <c r="F1803" t="s">
        <v>49</v>
      </c>
      <c r="H1803" s="3">
        <v>1025</v>
      </c>
      <c r="I1803" s="3">
        <f t="shared" si="32"/>
        <v>-245729.66000000079</v>
      </c>
    </row>
    <row r="1804" spans="1:9" x14ac:dyDescent="0.25">
      <c r="A1804" t="s">
        <v>158</v>
      </c>
      <c r="B1804">
        <v>213</v>
      </c>
      <c r="C1804">
        <v>14184</v>
      </c>
      <c r="D1804" s="81">
        <v>44021</v>
      </c>
      <c r="E1804" s="49" t="s">
        <v>604</v>
      </c>
      <c r="F1804" t="s">
        <v>177</v>
      </c>
      <c r="H1804" s="3">
        <v>805</v>
      </c>
      <c r="I1804" s="3">
        <f t="shared" si="32"/>
        <v>-246534.66000000079</v>
      </c>
    </row>
    <row r="1805" spans="1:9" x14ac:dyDescent="0.25">
      <c r="A1805" t="s">
        <v>158</v>
      </c>
      <c r="B1805">
        <v>213</v>
      </c>
      <c r="C1805">
        <v>14185</v>
      </c>
      <c r="D1805" s="81">
        <v>44021</v>
      </c>
      <c r="E1805" s="49" t="s">
        <v>1216</v>
      </c>
      <c r="F1805" t="s">
        <v>1103</v>
      </c>
      <c r="H1805" s="3">
        <v>1500</v>
      </c>
      <c r="I1805" s="3">
        <f t="shared" si="32"/>
        <v>-248034.66000000079</v>
      </c>
    </row>
    <row r="1806" spans="1:9" x14ac:dyDescent="0.25">
      <c r="A1806" t="s">
        <v>158</v>
      </c>
      <c r="B1806">
        <v>344</v>
      </c>
      <c r="C1806">
        <v>14186</v>
      </c>
      <c r="D1806" s="81">
        <v>44022</v>
      </c>
      <c r="E1806" s="49" t="s">
        <v>1217</v>
      </c>
      <c r="F1806" t="s">
        <v>1218</v>
      </c>
      <c r="H1806" s="3">
        <v>21350</v>
      </c>
      <c r="I1806" s="3">
        <f t="shared" si="32"/>
        <v>-269384.66000000079</v>
      </c>
    </row>
    <row r="1807" spans="1:9" x14ac:dyDescent="0.25">
      <c r="A1807" t="s">
        <v>158</v>
      </c>
      <c r="B1807">
        <v>345</v>
      </c>
      <c r="C1807">
        <v>14187</v>
      </c>
      <c r="D1807" s="81">
        <v>44022</v>
      </c>
      <c r="E1807" s="49" t="s">
        <v>317</v>
      </c>
      <c r="F1807" t="s">
        <v>294</v>
      </c>
      <c r="H1807" s="3">
        <v>10000</v>
      </c>
      <c r="I1807" s="3">
        <f t="shared" si="32"/>
        <v>-279384.66000000079</v>
      </c>
    </row>
    <row r="1808" spans="1:9" x14ac:dyDescent="0.25">
      <c r="A1808" t="s">
        <v>158</v>
      </c>
      <c r="B1808">
        <v>122</v>
      </c>
      <c r="C1808">
        <v>14188</v>
      </c>
      <c r="D1808" s="81">
        <v>44022</v>
      </c>
      <c r="E1808" s="49" t="s">
        <v>329</v>
      </c>
      <c r="F1808" t="s">
        <v>509</v>
      </c>
      <c r="H1808" s="3">
        <v>10000</v>
      </c>
      <c r="I1808" s="3">
        <f t="shared" si="32"/>
        <v>-289384.66000000079</v>
      </c>
    </row>
    <row r="1809" spans="1:12" x14ac:dyDescent="0.25">
      <c r="A1809" t="s">
        <v>158</v>
      </c>
      <c r="B1809">
        <v>122</v>
      </c>
      <c r="C1809">
        <v>14189</v>
      </c>
      <c r="D1809" s="81">
        <v>44022</v>
      </c>
      <c r="E1809" s="49" t="s">
        <v>283</v>
      </c>
      <c r="F1809" t="s">
        <v>1011</v>
      </c>
      <c r="H1809" s="3">
        <v>6000</v>
      </c>
      <c r="I1809" s="3">
        <f t="shared" si="32"/>
        <v>-295384.66000000079</v>
      </c>
    </row>
    <row r="1810" spans="1:12" x14ac:dyDescent="0.25">
      <c r="A1810" t="s">
        <v>158</v>
      </c>
      <c r="B1810">
        <v>122</v>
      </c>
      <c r="C1810">
        <v>14190</v>
      </c>
      <c r="D1810" s="81">
        <v>44022</v>
      </c>
      <c r="E1810" s="49" t="s">
        <v>1219</v>
      </c>
      <c r="F1810" t="s">
        <v>350</v>
      </c>
      <c r="H1810" s="3">
        <v>10000</v>
      </c>
      <c r="I1810" s="3">
        <f t="shared" si="32"/>
        <v>-305384.66000000079</v>
      </c>
    </row>
    <row r="1811" spans="1:12" x14ac:dyDescent="0.25">
      <c r="A1811" t="s">
        <v>158</v>
      </c>
      <c r="B1811">
        <v>122</v>
      </c>
      <c r="C1811">
        <v>14191</v>
      </c>
      <c r="D1811" s="81">
        <v>44022</v>
      </c>
      <c r="E1811" s="49" t="s">
        <v>1220</v>
      </c>
      <c r="F1811" t="s">
        <v>1171</v>
      </c>
      <c r="H1811" s="3">
        <v>10000</v>
      </c>
      <c r="I1811" s="3">
        <f t="shared" si="32"/>
        <v>-315384.66000000079</v>
      </c>
    </row>
    <row r="1812" spans="1:12" x14ac:dyDescent="0.25">
      <c r="A1812" t="s">
        <v>158</v>
      </c>
      <c r="B1812">
        <v>122</v>
      </c>
      <c r="C1812">
        <v>14192</v>
      </c>
      <c r="D1812" s="81">
        <v>44022</v>
      </c>
      <c r="E1812" s="49" t="s">
        <v>1221</v>
      </c>
      <c r="F1812" t="s">
        <v>305</v>
      </c>
      <c r="H1812" s="3">
        <v>55000</v>
      </c>
      <c r="I1812" s="3">
        <f t="shared" si="32"/>
        <v>-370384.66000000079</v>
      </c>
    </row>
    <row r="1813" spans="1:12" x14ac:dyDescent="0.25">
      <c r="A1813" t="s">
        <v>158</v>
      </c>
      <c r="B1813">
        <v>122</v>
      </c>
      <c r="C1813">
        <v>14193</v>
      </c>
      <c r="D1813" s="81">
        <v>44025</v>
      </c>
      <c r="E1813" s="49" t="s">
        <v>142</v>
      </c>
      <c r="F1813" t="s">
        <v>431</v>
      </c>
      <c r="H1813" s="3">
        <v>15000</v>
      </c>
      <c r="I1813" s="3">
        <f t="shared" si="32"/>
        <v>-385384.66000000079</v>
      </c>
    </row>
    <row r="1814" spans="1:12" x14ac:dyDescent="0.25">
      <c r="A1814" t="s">
        <v>158</v>
      </c>
      <c r="B1814">
        <v>343</v>
      </c>
      <c r="C1814">
        <v>14194</v>
      </c>
      <c r="D1814" s="81">
        <v>44027</v>
      </c>
      <c r="E1814" s="49" t="s">
        <v>1222</v>
      </c>
      <c r="F1814" t="s">
        <v>424</v>
      </c>
      <c r="H1814" s="3">
        <v>20000</v>
      </c>
      <c r="I1814" s="3">
        <f t="shared" si="32"/>
        <v>-405384.66000000079</v>
      </c>
    </row>
    <row r="1815" spans="1:12" x14ac:dyDescent="0.25">
      <c r="D1815" s="81">
        <v>44032</v>
      </c>
      <c r="E1815" s="49" t="s">
        <v>41</v>
      </c>
      <c r="F1815" t="s">
        <v>41</v>
      </c>
      <c r="G1815" s="108">
        <v>92087.5</v>
      </c>
      <c r="I1815" s="3">
        <f t="shared" si="32"/>
        <v>-313297.16000000079</v>
      </c>
    </row>
    <row r="1816" spans="1:12" x14ac:dyDescent="0.25">
      <c r="D1816" s="81">
        <v>44032</v>
      </c>
      <c r="E1816" s="49" t="s">
        <v>41</v>
      </c>
      <c r="F1816" t="s">
        <v>41</v>
      </c>
      <c r="G1816" s="108">
        <v>92087.5</v>
      </c>
      <c r="I1816" s="3">
        <f t="shared" si="32"/>
        <v>-221209.66000000079</v>
      </c>
    </row>
    <row r="1817" spans="1:12" x14ac:dyDescent="0.25">
      <c r="D1817" s="81">
        <v>44032</v>
      </c>
      <c r="E1817" s="49" t="s">
        <v>41</v>
      </c>
      <c r="F1817" t="s">
        <v>41</v>
      </c>
      <c r="G1817" s="108">
        <v>1000000</v>
      </c>
      <c r="I1817" s="3">
        <f t="shared" si="32"/>
        <v>778790.33999999915</v>
      </c>
    </row>
    <row r="1818" spans="1:12" x14ac:dyDescent="0.25">
      <c r="B1818">
        <v>399</v>
      </c>
      <c r="C1818">
        <v>14195</v>
      </c>
      <c r="D1818" s="81">
        <v>44034</v>
      </c>
      <c r="E1818" s="49" t="s">
        <v>1223</v>
      </c>
      <c r="H1818" s="3">
        <v>1150</v>
      </c>
      <c r="I1818" s="3">
        <f t="shared" si="32"/>
        <v>777640.33999999915</v>
      </c>
    </row>
    <row r="1819" spans="1:12" x14ac:dyDescent="0.25">
      <c r="A1819" t="s">
        <v>158</v>
      </c>
      <c r="B1819">
        <v>299</v>
      </c>
      <c r="C1819">
        <v>14196</v>
      </c>
      <c r="D1819" s="81">
        <v>44034</v>
      </c>
      <c r="E1819" s="49" t="s">
        <v>1224</v>
      </c>
      <c r="F1819" t="s">
        <v>472</v>
      </c>
      <c r="H1819" s="3">
        <v>1140</v>
      </c>
      <c r="I1819" s="3">
        <f t="shared" si="32"/>
        <v>776500.33999999915</v>
      </c>
    </row>
    <row r="1820" spans="1:12" x14ac:dyDescent="0.25">
      <c r="A1820" t="s">
        <v>158</v>
      </c>
      <c r="B1820">
        <v>122</v>
      </c>
      <c r="C1820">
        <v>14197</v>
      </c>
      <c r="D1820" s="81">
        <v>44036</v>
      </c>
      <c r="E1820" s="49" t="s">
        <v>142</v>
      </c>
      <c r="F1820" t="s">
        <v>288</v>
      </c>
      <c r="H1820" s="3">
        <v>20000</v>
      </c>
      <c r="I1820" s="3">
        <f t="shared" si="32"/>
        <v>756500.33999999915</v>
      </c>
    </row>
    <row r="1821" spans="1:12" x14ac:dyDescent="0.25">
      <c r="A1821" t="s">
        <v>158</v>
      </c>
      <c r="B1821">
        <v>122</v>
      </c>
      <c r="C1821">
        <v>14198</v>
      </c>
      <c r="D1821" s="81">
        <v>44036</v>
      </c>
      <c r="E1821" s="49" t="s">
        <v>142</v>
      </c>
      <c r="F1821" t="s">
        <v>57</v>
      </c>
      <c r="H1821" s="3">
        <v>20000</v>
      </c>
      <c r="I1821" s="3">
        <f t="shared" si="32"/>
        <v>736500.33999999915</v>
      </c>
    </row>
    <row r="1822" spans="1:12" x14ac:dyDescent="0.25">
      <c r="A1822" t="s">
        <v>158</v>
      </c>
      <c r="B1822">
        <v>122</v>
      </c>
      <c r="C1822">
        <v>14199</v>
      </c>
      <c r="D1822" s="81">
        <v>44036</v>
      </c>
      <c r="E1822" s="49" t="s">
        <v>142</v>
      </c>
      <c r="F1822" t="s">
        <v>717</v>
      </c>
      <c r="H1822" s="3">
        <v>10000</v>
      </c>
      <c r="I1822" s="3">
        <f t="shared" si="32"/>
        <v>726500.33999999915</v>
      </c>
      <c r="L1822" t="s">
        <v>166</v>
      </c>
    </row>
    <row r="1823" spans="1:12" x14ac:dyDescent="0.25">
      <c r="A1823" t="s">
        <v>158</v>
      </c>
      <c r="B1823">
        <v>122</v>
      </c>
      <c r="C1823">
        <v>14200</v>
      </c>
      <c r="D1823" s="81">
        <v>44036</v>
      </c>
      <c r="E1823" s="49" t="s">
        <v>142</v>
      </c>
      <c r="F1823" t="s">
        <v>403</v>
      </c>
      <c r="H1823" s="3">
        <v>10000</v>
      </c>
      <c r="I1823" s="3">
        <f t="shared" si="32"/>
        <v>716500.33999999915</v>
      </c>
    </row>
    <row r="1824" spans="1:12" x14ac:dyDescent="0.25">
      <c r="A1824" t="s">
        <v>158</v>
      </c>
      <c r="B1824">
        <v>122</v>
      </c>
      <c r="C1824">
        <v>14201</v>
      </c>
      <c r="D1824" s="81">
        <v>44036</v>
      </c>
      <c r="E1824" s="49" t="s">
        <v>142</v>
      </c>
      <c r="F1824" t="s">
        <v>273</v>
      </c>
      <c r="H1824" s="3">
        <v>10000</v>
      </c>
      <c r="I1824" s="3">
        <f t="shared" si="32"/>
        <v>706500.33999999915</v>
      </c>
    </row>
    <row r="1825" spans="1:9" x14ac:dyDescent="0.25">
      <c r="A1825" t="s">
        <v>158</v>
      </c>
      <c r="B1825">
        <v>122</v>
      </c>
      <c r="C1825">
        <v>14202</v>
      </c>
      <c r="D1825" s="81">
        <v>44036</v>
      </c>
      <c r="E1825" s="49" t="s">
        <v>142</v>
      </c>
      <c r="F1825" t="s">
        <v>294</v>
      </c>
      <c r="H1825" s="3">
        <v>15000</v>
      </c>
      <c r="I1825" s="3">
        <f t="shared" si="32"/>
        <v>691500.33999999915</v>
      </c>
    </row>
    <row r="1826" spans="1:9" x14ac:dyDescent="0.25">
      <c r="A1826" t="s">
        <v>158</v>
      </c>
      <c r="B1826">
        <v>122</v>
      </c>
      <c r="C1826">
        <v>14203</v>
      </c>
      <c r="D1826" s="81">
        <v>44036</v>
      </c>
      <c r="E1826" s="49" t="s">
        <v>142</v>
      </c>
      <c r="F1826" t="s">
        <v>419</v>
      </c>
      <c r="H1826" s="3">
        <v>15000</v>
      </c>
      <c r="I1826" s="3">
        <f t="shared" si="32"/>
        <v>676500.33999999915</v>
      </c>
    </row>
    <row r="1827" spans="1:9" x14ac:dyDescent="0.25">
      <c r="A1827" t="s">
        <v>158</v>
      </c>
      <c r="B1827">
        <v>122</v>
      </c>
      <c r="C1827">
        <v>14204</v>
      </c>
      <c r="D1827" s="81">
        <v>44036</v>
      </c>
      <c r="E1827" s="49" t="s">
        <v>142</v>
      </c>
      <c r="F1827" t="s">
        <v>303</v>
      </c>
      <c r="H1827" s="3">
        <v>7000</v>
      </c>
      <c r="I1827" s="3">
        <f t="shared" si="32"/>
        <v>669500.33999999915</v>
      </c>
    </row>
    <row r="1828" spans="1:9" x14ac:dyDescent="0.25">
      <c r="A1828" t="s">
        <v>158</v>
      </c>
      <c r="B1828">
        <v>122</v>
      </c>
      <c r="C1828">
        <v>14205</v>
      </c>
      <c r="D1828" s="81">
        <v>44036</v>
      </c>
      <c r="E1828" s="49" t="s">
        <v>142</v>
      </c>
      <c r="F1828" t="s">
        <v>302</v>
      </c>
      <c r="H1828" s="3">
        <v>9000</v>
      </c>
      <c r="I1828" s="3">
        <f t="shared" si="32"/>
        <v>660500.33999999915</v>
      </c>
    </row>
    <row r="1829" spans="1:9" x14ac:dyDescent="0.25">
      <c r="A1829" t="s">
        <v>158</v>
      </c>
      <c r="B1829">
        <v>122</v>
      </c>
      <c r="C1829">
        <v>14206</v>
      </c>
      <c r="D1829" s="81">
        <v>44036</v>
      </c>
      <c r="E1829" s="49" t="s">
        <v>142</v>
      </c>
      <c r="F1829" t="s">
        <v>312</v>
      </c>
      <c r="H1829" s="3">
        <v>7000</v>
      </c>
      <c r="I1829" s="3">
        <f t="shared" si="32"/>
        <v>653500.33999999915</v>
      </c>
    </row>
    <row r="1830" spans="1:9" x14ac:dyDescent="0.25">
      <c r="B1830">
        <v>122</v>
      </c>
      <c r="C1830">
        <v>14207</v>
      </c>
      <c r="D1830" s="81">
        <v>44036</v>
      </c>
      <c r="E1830" s="49" t="s">
        <v>142</v>
      </c>
      <c r="F1830" t="s">
        <v>320</v>
      </c>
      <c r="H1830" s="3">
        <v>8000</v>
      </c>
      <c r="I1830" s="3">
        <f t="shared" si="32"/>
        <v>645500.33999999915</v>
      </c>
    </row>
    <row r="1831" spans="1:9" x14ac:dyDescent="0.25">
      <c r="B1831">
        <v>122</v>
      </c>
      <c r="C1831">
        <v>14208</v>
      </c>
      <c r="D1831" s="81">
        <v>44036</v>
      </c>
      <c r="E1831" s="49" t="s">
        <v>142</v>
      </c>
      <c r="F1831" t="s">
        <v>49</v>
      </c>
      <c r="H1831" s="3">
        <v>6000</v>
      </c>
      <c r="I1831" s="3">
        <f t="shared" si="32"/>
        <v>639500.33999999915</v>
      </c>
    </row>
    <row r="1832" spans="1:9" x14ac:dyDescent="0.25">
      <c r="A1832" t="s">
        <v>158</v>
      </c>
      <c r="B1832">
        <v>122</v>
      </c>
      <c r="C1832">
        <v>14209</v>
      </c>
      <c r="D1832" s="81">
        <v>44036</v>
      </c>
      <c r="E1832" s="49" t="s">
        <v>142</v>
      </c>
      <c r="F1832" t="s">
        <v>50</v>
      </c>
      <c r="H1832" s="3">
        <v>8000</v>
      </c>
      <c r="I1832" s="3">
        <f t="shared" si="32"/>
        <v>631500.33999999915</v>
      </c>
    </row>
    <row r="1833" spans="1:9" x14ac:dyDescent="0.25">
      <c r="A1833" t="s">
        <v>158</v>
      </c>
      <c r="B1833">
        <v>122</v>
      </c>
      <c r="C1833">
        <v>14210</v>
      </c>
      <c r="D1833" s="81">
        <v>44036</v>
      </c>
      <c r="E1833" s="49" t="s">
        <v>142</v>
      </c>
      <c r="F1833" t="s">
        <v>48</v>
      </c>
      <c r="H1833" s="3">
        <v>8000</v>
      </c>
      <c r="I1833" s="3">
        <f t="shared" si="32"/>
        <v>623500.33999999915</v>
      </c>
    </row>
    <row r="1834" spans="1:9" x14ac:dyDescent="0.25">
      <c r="A1834" t="s">
        <v>158</v>
      </c>
      <c r="B1834">
        <v>122</v>
      </c>
      <c r="C1834">
        <v>14211</v>
      </c>
      <c r="D1834" s="81">
        <v>44036</v>
      </c>
      <c r="E1834" s="49" t="s">
        <v>142</v>
      </c>
      <c r="F1834" t="s">
        <v>304</v>
      </c>
      <c r="H1834" s="3">
        <v>7000</v>
      </c>
      <c r="I1834" s="3">
        <f t="shared" si="32"/>
        <v>616500.33999999915</v>
      </c>
    </row>
    <row r="1835" spans="1:9" x14ac:dyDescent="0.25">
      <c r="A1835" t="s">
        <v>158</v>
      </c>
      <c r="B1835">
        <v>122</v>
      </c>
      <c r="C1835">
        <v>14212</v>
      </c>
      <c r="D1835" s="81">
        <v>44036</v>
      </c>
      <c r="E1835" s="49" t="s">
        <v>142</v>
      </c>
      <c r="F1835" t="s">
        <v>195</v>
      </c>
      <c r="H1835" s="3">
        <v>7000</v>
      </c>
      <c r="I1835" s="3">
        <f t="shared" si="32"/>
        <v>609500.33999999915</v>
      </c>
    </row>
    <row r="1836" spans="1:9" x14ac:dyDescent="0.25">
      <c r="A1836" t="s">
        <v>158</v>
      </c>
      <c r="B1836">
        <v>122</v>
      </c>
      <c r="C1836">
        <v>14213</v>
      </c>
      <c r="D1836" s="81">
        <v>44036</v>
      </c>
      <c r="E1836" s="49" t="s">
        <v>142</v>
      </c>
      <c r="F1836" t="s">
        <v>383</v>
      </c>
      <c r="H1836" s="3">
        <v>3000</v>
      </c>
      <c r="I1836" s="3">
        <f t="shared" si="32"/>
        <v>606500.33999999915</v>
      </c>
    </row>
    <row r="1837" spans="1:9" x14ac:dyDescent="0.25">
      <c r="A1837" t="s">
        <v>158</v>
      </c>
      <c r="B1837">
        <v>122</v>
      </c>
      <c r="C1837">
        <v>14214</v>
      </c>
      <c r="D1837" s="81">
        <v>44036</v>
      </c>
      <c r="E1837" s="49" t="s">
        <v>142</v>
      </c>
      <c r="F1837" t="s">
        <v>293</v>
      </c>
      <c r="H1837" s="3">
        <v>5000</v>
      </c>
      <c r="I1837" s="3">
        <f t="shared" si="32"/>
        <v>601500.33999999915</v>
      </c>
    </row>
    <row r="1838" spans="1:9" x14ac:dyDescent="0.25">
      <c r="A1838" t="s">
        <v>158</v>
      </c>
      <c r="B1838">
        <v>122</v>
      </c>
      <c r="C1838">
        <v>14215</v>
      </c>
      <c r="D1838" s="81">
        <v>44036</v>
      </c>
      <c r="E1838" s="49" t="s">
        <v>142</v>
      </c>
      <c r="F1838" t="s">
        <v>435</v>
      </c>
      <c r="H1838" s="3">
        <v>9000</v>
      </c>
      <c r="I1838" s="3">
        <f t="shared" si="32"/>
        <v>592500.33999999915</v>
      </c>
    </row>
    <row r="1839" spans="1:9" x14ac:dyDescent="0.25">
      <c r="A1839" t="s">
        <v>158</v>
      </c>
      <c r="B1839">
        <v>122</v>
      </c>
      <c r="C1839">
        <v>14216</v>
      </c>
      <c r="D1839" s="81">
        <v>44036</v>
      </c>
      <c r="E1839" s="49" t="s">
        <v>142</v>
      </c>
      <c r="F1839" t="s">
        <v>415</v>
      </c>
      <c r="H1839" s="3">
        <v>7000</v>
      </c>
      <c r="I1839" s="3">
        <f t="shared" si="32"/>
        <v>585500.33999999915</v>
      </c>
    </row>
    <row r="1840" spans="1:9" x14ac:dyDescent="0.25">
      <c r="A1840" t="s">
        <v>158</v>
      </c>
      <c r="B1840">
        <v>122</v>
      </c>
      <c r="C1840">
        <v>14217</v>
      </c>
      <c r="D1840" s="81">
        <v>44036</v>
      </c>
      <c r="E1840" s="49" t="s">
        <v>142</v>
      </c>
      <c r="F1840" t="s">
        <v>722</v>
      </c>
      <c r="H1840" s="3">
        <v>9000</v>
      </c>
      <c r="I1840" s="3">
        <f t="shared" si="32"/>
        <v>576500.33999999915</v>
      </c>
    </row>
    <row r="1841" spans="1:9" x14ac:dyDescent="0.25">
      <c r="A1841" t="s">
        <v>158</v>
      </c>
      <c r="B1841">
        <v>122</v>
      </c>
      <c r="C1841">
        <v>14218</v>
      </c>
      <c r="D1841" s="81">
        <v>44036</v>
      </c>
      <c r="E1841" s="49" t="s">
        <v>142</v>
      </c>
      <c r="F1841" t="s">
        <v>721</v>
      </c>
      <c r="H1841" s="3">
        <v>5000</v>
      </c>
      <c r="I1841" s="3">
        <f t="shared" si="32"/>
        <v>571500.33999999915</v>
      </c>
    </row>
    <row r="1842" spans="1:9" x14ac:dyDescent="0.25">
      <c r="A1842" t="s">
        <v>158</v>
      </c>
      <c r="B1842">
        <v>122</v>
      </c>
      <c r="C1842">
        <v>14219</v>
      </c>
      <c r="D1842" s="81">
        <v>44036</v>
      </c>
      <c r="E1842" s="49" t="s">
        <v>142</v>
      </c>
      <c r="F1842" t="s">
        <v>350</v>
      </c>
      <c r="H1842" s="3">
        <v>5000</v>
      </c>
      <c r="I1842" s="3">
        <f t="shared" si="32"/>
        <v>566500.33999999915</v>
      </c>
    </row>
    <row r="1843" spans="1:9" x14ac:dyDescent="0.25">
      <c r="A1843" t="s">
        <v>158</v>
      </c>
      <c r="B1843">
        <v>122</v>
      </c>
      <c r="C1843">
        <v>14220</v>
      </c>
      <c r="D1843" s="81">
        <v>44034</v>
      </c>
      <c r="E1843" s="88" t="s">
        <v>981</v>
      </c>
      <c r="F1843" t="s">
        <v>1048</v>
      </c>
      <c r="H1843" s="3">
        <v>7000</v>
      </c>
      <c r="I1843" s="3">
        <f t="shared" si="32"/>
        <v>559500.33999999915</v>
      </c>
    </row>
    <row r="1844" spans="1:9" x14ac:dyDescent="0.25">
      <c r="A1844" t="s">
        <v>158</v>
      </c>
      <c r="B1844">
        <v>122</v>
      </c>
      <c r="C1844">
        <v>14221</v>
      </c>
      <c r="D1844" s="81">
        <v>44036</v>
      </c>
      <c r="E1844" s="49" t="s">
        <v>142</v>
      </c>
      <c r="F1844" t="s">
        <v>1061</v>
      </c>
      <c r="H1844" s="3">
        <v>7000</v>
      </c>
      <c r="I1844" s="3">
        <f t="shared" si="32"/>
        <v>552500.33999999915</v>
      </c>
    </row>
    <row r="1845" spans="1:9" x14ac:dyDescent="0.25">
      <c r="A1845" t="s">
        <v>158</v>
      </c>
      <c r="B1845">
        <v>122</v>
      </c>
      <c r="C1845">
        <v>14222</v>
      </c>
      <c r="D1845" s="81">
        <v>44036</v>
      </c>
      <c r="E1845" s="49" t="s">
        <v>142</v>
      </c>
      <c r="F1845" t="s">
        <v>1121</v>
      </c>
      <c r="H1845" s="3">
        <v>5000</v>
      </c>
      <c r="I1845" s="3">
        <f t="shared" si="32"/>
        <v>547500.33999999915</v>
      </c>
    </row>
    <row r="1846" spans="1:9" x14ac:dyDescent="0.25">
      <c r="A1846" t="s">
        <v>158</v>
      </c>
      <c r="B1846">
        <v>122</v>
      </c>
      <c r="C1846">
        <v>14223</v>
      </c>
      <c r="D1846" s="81">
        <v>44036</v>
      </c>
      <c r="E1846" s="49" t="s">
        <v>142</v>
      </c>
      <c r="F1846" t="s">
        <v>1226</v>
      </c>
      <c r="H1846" s="3">
        <v>8000</v>
      </c>
      <c r="I1846" s="3">
        <f t="shared" si="32"/>
        <v>539500.33999999915</v>
      </c>
    </row>
    <row r="1847" spans="1:9" x14ac:dyDescent="0.25">
      <c r="A1847" t="s">
        <v>158</v>
      </c>
      <c r="B1847">
        <v>342</v>
      </c>
      <c r="C1847">
        <v>14224</v>
      </c>
      <c r="D1847" s="81">
        <v>44036</v>
      </c>
      <c r="E1847" s="49" t="s">
        <v>560</v>
      </c>
      <c r="F1847" t="s">
        <v>153</v>
      </c>
      <c r="H1847" s="3">
        <v>37225</v>
      </c>
      <c r="I1847" s="3">
        <f t="shared" si="32"/>
        <v>502275.33999999915</v>
      </c>
    </row>
    <row r="1848" spans="1:9" x14ac:dyDescent="0.25">
      <c r="A1848" t="s">
        <v>158</v>
      </c>
      <c r="B1848">
        <v>421</v>
      </c>
      <c r="C1848">
        <v>14225</v>
      </c>
      <c r="D1848" s="81">
        <v>44036</v>
      </c>
      <c r="E1848" s="49" t="s">
        <v>1227</v>
      </c>
      <c r="F1848" t="s">
        <v>340</v>
      </c>
      <c r="H1848" s="3">
        <v>158685</v>
      </c>
      <c r="I1848" s="3">
        <f t="shared" si="32"/>
        <v>343590.33999999915</v>
      </c>
    </row>
    <row r="1849" spans="1:9" x14ac:dyDescent="0.25">
      <c r="A1849" t="s">
        <v>158</v>
      </c>
      <c r="B1849">
        <v>421</v>
      </c>
      <c r="C1849">
        <v>14226</v>
      </c>
      <c r="D1849" s="81">
        <v>44036</v>
      </c>
      <c r="E1849" s="49" t="s">
        <v>1228</v>
      </c>
      <c r="F1849" t="s">
        <v>362</v>
      </c>
      <c r="H1849" s="3">
        <v>24770</v>
      </c>
      <c r="I1849" s="3">
        <f t="shared" si="32"/>
        <v>318820.33999999915</v>
      </c>
    </row>
    <row r="1850" spans="1:9" x14ac:dyDescent="0.25">
      <c r="A1850" t="s">
        <v>158</v>
      </c>
      <c r="B1850">
        <v>421</v>
      </c>
      <c r="C1850">
        <v>14227</v>
      </c>
      <c r="D1850" s="81">
        <v>44036</v>
      </c>
      <c r="E1850" s="49" t="s">
        <v>594</v>
      </c>
      <c r="F1850" t="s">
        <v>372</v>
      </c>
      <c r="H1850" s="3">
        <v>33741</v>
      </c>
      <c r="I1850" s="3">
        <f t="shared" si="32"/>
        <v>285079.33999999915</v>
      </c>
    </row>
    <row r="1851" spans="1:9" x14ac:dyDescent="0.25">
      <c r="A1851" t="s">
        <v>158</v>
      </c>
      <c r="B1851">
        <v>421</v>
      </c>
      <c r="C1851">
        <v>14228</v>
      </c>
      <c r="D1851" s="81">
        <v>44036</v>
      </c>
      <c r="E1851" s="49" t="s">
        <v>1229</v>
      </c>
      <c r="F1851" t="s">
        <v>738</v>
      </c>
      <c r="H1851" s="3">
        <v>19897.75</v>
      </c>
      <c r="I1851" s="3">
        <f t="shared" ref="I1851:I1932" si="33">+I1850+G1851-H1851</f>
        <v>265181.58999999915</v>
      </c>
    </row>
    <row r="1852" spans="1:9" x14ac:dyDescent="0.25">
      <c r="A1852" t="s">
        <v>158</v>
      </c>
      <c r="B1852">
        <v>421</v>
      </c>
      <c r="C1852">
        <v>14229</v>
      </c>
      <c r="D1852" s="81">
        <v>44036</v>
      </c>
      <c r="E1852" s="49" t="s">
        <v>1230</v>
      </c>
      <c r="F1852" t="s">
        <v>404</v>
      </c>
      <c r="H1852" s="3">
        <v>5734</v>
      </c>
      <c r="I1852" s="3">
        <f t="shared" si="33"/>
        <v>259447.58999999915</v>
      </c>
    </row>
    <row r="1853" spans="1:9" x14ac:dyDescent="0.25">
      <c r="A1853" t="s">
        <v>158</v>
      </c>
      <c r="B1853">
        <v>344</v>
      </c>
      <c r="C1853">
        <v>14230</v>
      </c>
      <c r="D1853" s="81">
        <v>44036</v>
      </c>
      <c r="E1853" s="49" t="s">
        <v>1231</v>
      </c>
      <c r="F1853" t="s">
        <v>319</v>
      </c>
      <c r="H1853" s="3">
        <v>32750</v>
      </c>
      <c r="I1853" s="3">
        <f t="shared" si="33"/>
        <v>226697.58999999915</v>
      </c>
    </row>
    <row r="1854" spans="1:9" x14ac:dyDescent="0.25">
      <c r="C1854">
        <v>14231</v>
      </c>
      <c r="D1854" s="81">
        <v>44036</v>
      </c>
      <c r="E1854" s="49" t="s">
        <v>43</v>
      </c>
      <c r="F1854" t="s">
        <v>43</v>
      </c>
      <c r="I1854" s="3">
        <f t="shared" si="33"/>
        <v>226697.58999999915</v>
      </c>
    </row>
    <row r="1855" spans="1:9" x14ac:dyDescent="0.25">
      <c r="A1855" t="s">
        <v>158</v>
      </c>
      <c r="B1855">
        <v>421</v>
      </c>
      <c r="C1855">
        <v>14232</v>
      </c>
      <c r="D1855" s="81">
        <v>44036</v>
      </c>
      <c r="E1855" s="49" t="s">
        <v>1232</v>
      </c>
      <c r="F1855" t="s">
        <v>300</v>
      </c>
      <c r="H1855" s="3">
        <v>15000</v>
      </c>
      <c r="I1855" s="3">
        <f t="shared" si="33"/>
        <v>211697.58999999915</v>
      </c>
    </row>
    <row r="1856" spans="1:9" x14ac:dyDescent="0.25">
      <c r="A1856" t="s">
        <v>158</v>
      </c>
      <c r="B1856">
        <v>421</v>
      </c>
      <c r="C1856">
        <v>14233</v>
      </c>
      <c r="D1856" s="81">
        <v>44036</v>
      </c>
      <c r="E1856" s="49" t="s">
        <v>1233</v>
      </c>
      <c r="F1856" t="s">
        <v>342</v>
      </c>
      <c r="H1856" s="3">
        <v>29100</v>
      </c>
      <c r="I1856" s="3">
        <f t="shared" si="33"/>
        <v>182597.58999999915</v>
      </c>
    </row>
    <row r="1857" spans="1:12" x14ac:dyDescent="0.25">
      <c r="A1857" t="s">
        <v>158</v>
      </c>
      <c r="B1857">
        <v>299</v>
      </c>
      <c r="C1857">
        <v>14234</v>
      </c>
      <c r="D1857" s="81">
        <v>44036</v>
      </c>
      <c r="E1857" s="49" t="s">
        <v>1234</v>
      </c>
      <c r="F1857" t="s">
        <v>373</v>
      </c>
      <c r="H1857" s="3">
        <v>11000</v>
      </c>
      <c r="I1857" s="3">
        <f t="shared" si="33"/>
        <v>171597.58999999915</v>
      </c>
    </row>
    <row r="1858" spans="1:12" x14ac:dyDescent="0.25">
      <c r="A1858" t="s">
        <v>158</v>
      </c>
      <c r="B1858">
        <v>426</v>
      </c>
      <c r="C1858">
        <v>14235</v>
      </c>
      <c r="D1858" s="81">
        <v>44036</v>
      </c>
      <c r="E1858" s="49" t="s">
        <v>1235</v>
      </c>
      <c r="F1858" t="s">
        <v>278</v>
      </c>
      <c r="H1858" s="3">
        <v>7500</v>
      </c>
      <c r="I1858" s="3">
        <f t="shared" si="33"/>
        <v>164097.58999999915</v>
      </c>
    </row>
    <row r="1859" spans="1:12" x14ac:dyDescent="0.25">
      <c r="A1859" t="s">
        <v>158</v>
      </c>
      <c r="B1859">
        <v>311</v>
      </c>
      <c r="C1859">
        <v>14236</v>
      </c>
      <c r="D1859" s="81">
        <v>44036</v>
      </c>
      <c r="E1859" s="49" t="s">
        <v>679</v>
      </c>
      <c r="F1859" t="s">
        <v>234</v>
      </c>
      <c r="H1859" s="3">
        <v>1445</v>
      </c>
      <c r="I1859" s="3">
        <f t="shared" si="33"/>
        <v>162652.58999999915</v>
      </c>
    </row>
    <row r="1860" spans="1:12" x14ac:dyDescent="0.25">
      <c r="A1860" t="s">
        <v>158</v>
      </c>
      <c r="B1860">
        <v>122</v>
      </c>
      <c r="C1860">
        <v>14237</v>
      </c>
      <c r="D1860" s="81">
        <v>44036</v>
      </c>
      <c r="E1860" s="49" t="s">
        <v>142</v>
      </c>
      <c r="F1860" t="s">
        <v>840</v>
      </c>
      <c r="H1860" s="3">
        <v>20000</v>
      </c>
      <c r="I1860" s="3">
        <f t="shared" si="33"/>
        <v>142652.58999999915</v>
      </c>
    </row>
    <row r="1861" spans="1:12" x14ac:dyDescent="0.25">
      <c r="B1861">
        <v>421</v>
      </c>
      <c r="C1861">
        <v>14238</v>
      </c>
      <c r="D1861" s="81">
        <v>44036</v>
      </c>
      <c r="E1861" s="49" t="s">
        <v>1236</v>
      </c>
      <c r="F1861" t="s">
        <v>299</v>
      </c>
      <c r="H1861" s="3">
        <v>15000</v>
      </c>
      <c r="I1861" s="3">
        <f t="shared" si="33"/>
        <v>127652.58999999915</v>
      </c>
      <c r="L1861" t="s">
        <v>166</v>
      </c>
    </row>
    <row r="1862" spans="1:12" x14ac:dyDescent="0.25">
      <c r="A1862" t="s">
        <v>158</v>
      </c>
      <c r="B1862">
        <v>122</v>
      </c>
      <c r="C1862">
        <v>14239</v>
      </c>
      <c r="D1862" s="81">
        <v>44036</v>
      </c>
      <c r="E1862" s="49" t="s">
        <v>142</v>
      </c>
      <c r="F1862" t="s">
        <v>424</v>
      </c>
      <c r="H1862" s="3">
        <v>10000</v>
      </c>
      <c r="I1862" s="3">
        <f t="shared" si="33"/>
        <v>117652.58999999915</v>
      </c>
    </row>
    <row r="1863" spans="1:12" x14ac:dyDescent="0.25">
      <c r="B1863">
        <v>221</v>
      </c>
      <c r="C1863">
        <v>14240</v>
      </c>
      <c r="D1863" s="81">
        <v>44022</v>
      </c>
      <c r="E1863" s="49" t="s">
        <v>1215</v>
      </c>
      <c r="F1863" t="s">
        <v>464</v>
      </c>
      <c r="H1863" s="3">
        <v>27345.99</v>
      </c>
      <c r="I1863" s="3">
        <f t="shared" si="33"/>
        <v>90306.599999999147</v>
      </c>
    </row>
    <row r="1864" spans="1:12" x14ac:dyDescent="0.25">
      <c r="B1864">
        <v>213</v>
      </c>
      <c r="C1864">
        <v>14241</v>
      </c>
      <c r="D1864" s="81">
        <v>44022</v>
      </c>
      <c r="E1864" s="49" t="s">
        <v>852</v>
      </c>
      <c r="F1864" t="s">
        <v>177</v>
      </c>
      <c r="H1864" s="3">
        <v>805</v>
      </c>
      <c r="I1864" s="3">
        <f t="shared" si="33"/>
        <v>89501.599999999147</v>
      </c>
    </row>
    <row r="1865" spans="1:12" x14ac:dyDescent="0.25">
      <c r="B1865">
        <v>213</v>
      </c>
      <c r="C1865">
        <v>14242</v>
      </c>
      <c r="D1865" s="81">
        <v>44022</v>
      </c>
      <c r="E1865" s="49" t="s">
        <v>1102</v>
      </c>
      <c r="F1865" t="s">
        <v>1103</v>
      </c>
      <c r="H1865" s="3">
        <v>1500</v>
      </c>
      <c r="I1865" s="3">
        <f t="shared" si="33"/>
        <v>88001.599999999147</v>
      </c>
    </row>
    <row r="1866" spans="1:12" x14ac:dyDescent="0.25">
      <c r="B1866">
        <v>122</v>
      </c>
      <c r="C1866">
        <v>14243</v>
      </c>
      <c r="D1866" s="81">
        <v>44036</v>
      </c>
      <c r="E1866" s="49" t="s">
        <v>428</v>
      </c>
      <c r="F1866" t="s">
        <v>665</v>
      </c>
      <c r="H1866" s="3">
        <v>5000</v>
      </c>
      <c r="I1866" s="3">
        <f t="shared" si="33"/>
        <v>83001.599999999147</v>
      </c>
    </row>
    <row r="1867" spans="1:12" x14ac:dyDescent="0.25">
      <c r="B1867">
        <v>213</v>
      </c>
      <c r="C1867">
        <v>14244</v>
      </c>
      <c r="D1867" s="81">
        <v>44041</v>
      </c>
      <c r="E1867" s="49" t="s">
        <v>1237</v>
      </c>
      <c r="F1867" t="s">
        <v>466</v>
      </c>
      <c r="H1867" s="3">
        <v>61270.53</v>
      </c>
      <c r="I1867" s="3">
        <f t="shared" si="33"/>
        <v>21731.069999999148</v>
      </c>
    </row>
    <row r="1868" spans="1:12" x14ac:dyDescent="0.25">
      <c r="C1868">
        <v>14245</v>
      </c>
      <c r="D1868" s="81">
        <v>44041</v>
      </c>
      <c r="E1868" s="49" t="s">
        <v>43</v>
      </c>
      <c r="F1868" t="s">
        <v>43</v>
      </c>
      <c r="I1868" s="3">
        <f t="shared" si="33"/>
        <v>21731.069999999148</v>
      </c>
    </row>
    <row r="1869" spans="1:12" x14ac:dyDescent="0.25">
      <c r="A1869" t="s">
        <v>158</v>
      </c>
      <c r="B1869">
        <v>421</v>
      </c>
      <c r="C1869">
        <v>14246</v>
      </c>
      <c r="D1869" s="81">
        <v>44041</v>
      </c>
      <c r="E1869" s="49" t="s">
        <v>477</v>
      </c>
      <c r="F1869" t="s">
        <v>1238</v>
      </c>
      <c r="H1869" s="3">
        <v>45000</v>
      </c>
      <c r="I1869" s="3">
        <f t="shared" si="33"/>
        <v>-23268.930000000852</v>
      </c>
    </row>
    <row r="1870" spans="1:12" x14ac:dyDescent="0.25">
      <c r="B1870">
        <v>213</v>
      </c>
      <c r="C1870">
        <v>14247</v>
      </c>
      <c r="D1870" s="81">
        <v>44041</v>
      </c>
      <c r="E1870" s="49" t="s">
        <v>1056</v>
      </c>
      <c r="F1870" t="s">
        <v>292</v>
      </c>
      <c r="H1870" s="3">
        <v>2865</v>
      </c>
      <c r="I1870" s="3">
        <f t="shared" si="33"/>
        <v>-26133.930000000852</v>
      </c>
    </row>
    <row r="1871" spans="1:12" x14ac:dyDescent="0.25">
      <c r="B1871">
        <v>427</v>
      </c>
      <c r="C1871">
        <v>14248</v>
      </c>
      <c r="D1871" s="81">
        <v>44042</v>
      </c>
      <c r="E1871" s="49" t="s">
        <v>1239</v>
      </c>
      <c r="F1871" t="s">
        <v>296</v>
      </c>
      <c r="H1871" s="3">
        <v>4000</v>
      </c>
      <c r="I1871" s="3">
        <f t="shared" si="33"/>
        <v>-30133.930000000852</v>
      </c>
    </row>
    <row r="1872" spans="1:12" x14ac:dyDescent="0.25">
      <c r="B1872">
        <v>342</v>
      </c>
      <c r="C1872">
        <v>14249</v>
      </c>
      <c r="D1872" s="81">
        <v>44042</v>
      </c>
      <c r="E1872" s="49" t="s">
        <v>1240</v>
      </c>
      <c r="F1872" t="s">
        <v>153</v>
      </c>
      <c r="H1872" s="3">
        <v>3000</v>
      </c>
      <c r="I1872" s="3">
        <f t="shared" si="33"/>
        <v>-33133.930000000852</v>
      </c>
    </row>
    <row r="1873" spans="1:9" x14ac:dyDescent="0.25">
      <c r="B1873">
        <v>311</v>
      </c>
      <c r="C1873">
        <v>14250</v>
      </c>
      <c r="D1873" s="81">
        <v>44042</v>
      </c>
      <c r="E1873" s="49" t="s">
        <v>1241</v>
      </c>
      <c r="F1873" t="s">
        <v>145</v>
      </c>
      <c r="H1873" s="3">
        <v>90506</v>
      </c>
      <c r="I1873" s="3">
        <f t="shared" si="33"/>
        <v>-123639.93000000085</v>
      </c>
    </row>
    <row r="1874" spans="1:9" x14ac:dyDescent="0.25">
      <c r="A1874" t="s">
        <v>158</v>
      </c>
      <c r="B1874">
        <v>311</v>
      </c>
      <c r="C1874">
        <v>14251</v>
      </c>
      <c r="D1874" s="81">
        <v>44042</v>
      </c>
      <c r="E1874" s="49" t="s">
        <v>1242</v>
      </c>
      <c r="F1874" t="s">
        <v>291</v>
      </c>
      <c r="H1874" s="3">
        <v>29817.05</v>
      </c>
      <c r="I1874" s="3">
        <f t="shared" si="33"/>
        <v>-153456.98000000085</v>
      </c>
    </row>
    <row r="1875" spans="1:9" x14ac:dyDescent="0.25">
      <c r="B1875">
        <v>421</v>
      </c>
      <c r="C1875">
        <v>14252</v>
      </c>
      <c r="D1875" s="81">
        <v>44042</v>
      </c>
      <c r="E1875" s="49" t="s">
        <v>1126</v>
      </c>
      <c r="F1875" t="s">
        <v>371</v>
      </c>
      <c r="H1875" s="3">
        <v>92475</v>
      </c>
      <c r="I1875" s="3">
        <f t="shared" si="33"/>
        <v>-245931.98000000085</v>
      </c>
    </row>
    <row r="1876" spans="1:9" x14ac:dyDescent="0.25">
      <c r="C1876">
        <v>14253</v>
      </c>
      <c r="D1876" s="81">
        <v>44043</v>
      </c>
      <c r="E1876" s="49" t="s">
        <v>43</v>
      </c>
      <c r="F1876" t="s">
        <v>43</v>
      </c>
      <c r="I1876" s="3">
        <f t="shared" si="33"/>
        <v>-245931.98000000085</v>
      </c>
    </row>
    <row r="1877" spans="1:9" x14ac:dyDescent="0.25">
      <c r="A1877" t="s">
        <v>158</v>
      </c>
      <c r="B1877">
        <v>421</v>
      </c>
      <c r="C1877">
        <v>14254</v>
      </c>
      <c r="D1877" s="81">
        <v>44042</v>
      </c>
      <c r="E1877" s="49" t="s">
        <v>187</v>
      </c>
      <c r="F1877" t="s">
        <v>763</v>
      </c>
      <c r="H1877" s="3">
        <v>2500</v>
      </c>
      <c r="I1877" s="3">
        <f t="shared" si="33"/>
        <v>-248431.98000000085</v>
      </c>
    </row>
    <row r="1878" spans="1:9" x14ac:dyDescent="0.25">
      <c r="A1878" t="s">
        <v>158</v>
      </c>
      <c r="B1878">
        <v>213</v>
      </c>
      <c r="C1878">
        <v>14255</v>
      </c>
      <c r="D1878" s="81">
        <v>44043</v>
      </c>
      <c r="E1878" s="49" t="s">
        <v>1243</v>
      </c>
      <c r="F1878" t="s">
        <v>466</v>
      </c>
      <c r="H1878" s="3">
        <v>35524</v>
      </c>
      <c r="I1878" s="3">
        <f t="shared" si="33"/>
        <v>-283955.98000000085</v>
      </c>
    </row>
    <row r="1879" spans="1:9" x14ac:dyDescent="0.25">
      <c r="B1879">
        <v>292</v>
      </c>
      <c r="F1879" t="s">
        <v>1251</v>
      </c>
      <c r="H1879" s="3">
        <v>2675</v>
      </c>
    </row>
    <row r="1880" spans="1:9" x14ac:dyDescent="0.25">
      <c r="F1880" t="s">
        <v>214</v>
      </c>
      <c r="G1880" s="108">
        <f>SUM(G1781:G1879)</f>
        <v>2184175</v>
      </c>
      <c r="H1880" s="3">
        <f>SUM(H1781:H1879)</f>
        <v>1975082.11</v>
      </c>
    </row>
    <row r="1885" spans="1:9" x14ac:dyDescent="0.25">
      <c r="C1885">
        <v>14256</v>
      </c>
      <c r="D1885" s="81">
        <v>44046</v>
      </c>
      <c r="E1885" s="49" t="s">
        <v>1244</v>
      </c>
      <c r="F1885" t="s">
        <v>1245</v>
      </c>
    </row>
    <row r="1886" spans="1:9" x14ac:dyDescent="0.25">
      <c r="C1886">
        <v>14257</v>
      </c>
      <c r="D1886" s="81">
        <v>44049</v>
      </c>
      <c r="E1886" s="49" t="s">
        <v>1246</v>
      </c>
      <c r="F1886" t="s">
        <v>43</v>
      </c>
      <c r="I1886" s="3">
        <f t="shared" si="33"/>
        <v>0</v>
      </c>
    </row>
    <row r="1887" spans="1:9" x14ac:dyDescent="0.25">
      <c r="C1887">
        <v>14258</v>
      </c>
      <c r="D1887" s="81">
        <v>44049</v>
      </c>
      <c r="E1887" s="49" t="s">
        <v>1246</v>
      </c>
      <c r="F1887" t="s">
        <v>43</v>
      </c>
      <c r="I1887" s="3">
        <f t="shared" si="33"/>
        <v>0</v>
      </c>
    </row>
    <row r="1888" spans="1:9" x14ac:dyDescent="0.25">
      <c r="C1888">
        <v>14259</v>
      </c>
      <c r="D1888" s="81">
        <v>44074</v>
      </c>
      <c r="E1888" s="49" t="s">
        <v>1247</v>
      </c>
      <c r="F1888" t="s">
        <v>43</v>
      </c>
      <c r="I1888" s="3">
        <f t="shared" si="33"/>
        <v>0</v>
      </c>
    </row>
    <row r="1889" spans="2:9" x14ac:dyDescent="0.25">
      <c r="C1889">
        <v>14260</v>
      </c>
      <c r="D1889" s="81">
        <v>44074</v>
      </c>
      <c r="E1889" s="49" t="s">
        <v>43</v>
      </c>
      <c r="F1889" t="s">
        <v>43</v>
      </c>
      <c r="I1889" s="3">
        <f t="shared" si="33"/>
        <v>0</v>
      </c>
    </row>
    <row r="1890" spans="2:9" x14ac:dyDescent="0.25">
      <c r="C1890">
        <v>14261</v>
      </c>
      <c r="D1890" s="81">
        <v>44074</v>
      </c>
      <c r="E1890" s="49" t="s">
        <v>142</v>
      </c>
      <c r="F1890" t="s">
        <v>43</v>
      </c>
      <c r="I1890" s="3">
        <f t="shared" si="33"/>
        <v>0</v>
      </c>
    </row>
    <row r="1891" spans="2:9" x14ac:dyDescent="0.25">
      <c r="B1891">
        <v>122</v>
      </c>
      <c r="C1891">
        <v>14262</v>
      </c>
      <c r="D1891" s="81">
        <v>44074</v>
      </c>
      <c r="E1891" s="49" t="s">
        <v>142</v>
      </c>
      <c r="F1891" t="s">
        <v>419</v>
      </c>
      <c r="H1891" s="3">
        <v>15000</v>
      </c>
      <c r="I1891" s="3">
        <f t="shared" si="33"/>
        <v>-15000</v>
      </c>
    </row>
    <row r="1892" spans="2:9" x14ac:dyDescent="0.25">
      <c r="B1892">
        <v>122</v>
      </c>
      <c r="C1892">
        <v>14263</v>
      </c>
      <c r="D1892" s="81">
        <v>44074</v>
      </c>
      <c r="E1892" s="49" t="s">
        <v>142</v>
      </c>
      <c r="F1892" t="s">
        <v>294</v>
      </c>
      <c r="H1892" s="3">
        <v>15000</v>
      </c>
      <c r="I1892" s="3">
        <f t="shared" si="33"/>
        <v>-30000</v>
      </c>
    </row>
    <row r="1893" spans="2:9" x14ac:dyDescent="0.25">
      <c r="B1893">
        <v>122</v>
      </c>
      <c r="C1893">
        <v>14264</v>
      </c>
      <c r="D1893" s="81">
        <v>44074</v>
      </c>
      <c r="E1893" s="49" t="s">
        <v>142</v>
      </c>
      <c r="F1893" t="s">
        <v>273</v>
      </c>
      <c r="H1893" s="3">
        <v>10000</v>
      </c>
      <c r="I1893" s="3">
        <f t="shared" si="33"/>
        <v>-40000</v>
      </c>
    </row>
    <row r="1894" spans="2:9" x14ac:dyDescent="0.25">
      <c r="C1894">
        <v>14265</v>
      </c>
      <c r="D1894" s="81">
        <v>44074</v>
      </c>
      <c r="E1894" s="49" t="s">
        <v>206</v>
      </c>
      <c r="F1894" t="s">
        <v>43</v>
      </c>
      <c r="I1894" s="3">
        <f t="shared" si="33"/>
        <v>-40000</v>
      </c>
    </row>
    <row r="1895" spans="2:9" x14ac:dyDescent="0.25">
      <c r="B1895">
        <v>122</v>
      </c>
      <c r="C1895">
        <v>14266</v>
      </c>
      <c r="D1895" s="81">
        <v>44074</v>
      </c>
      <c r="E1895" s="49" t="s">
        <v>142</v>
      </c>
      <c r="F1895" t="s">
        <v>435</v>
      </c>
      <c r="H1895" s="3">
        <v>9000</v>
      </c>
      <c r="I1895" s="3">
        <f t="shared" si="33"/>
        <v>-49000</v>
      </c>
    </row>
    <row r="1896" spans="2:9" x14ac:dyDescent="0.25">
      <c r="C1896">
        <v>14267</v>
      </c>
      <c r="D1896" s="81">
        <v>44074</v>
      </c>
      <c r="E1896" s="49" t="s">
        <v>142</v>
      </c>
      <c r="F1896" t="s">
        <v>43</v>
      </c>
      <c r="I1896" s="3">
        <f t="shared" si="33"/>
        <v>-49000</v>
      </c>
    </row>
    <row r="1897" spans="2:9" x14ac:dyDescent="0.25">
      <c r="B1897">
        <v>122</v>
      </c>
      <c r="C1897">
        <v>14268</v>
      </c>
      <c r="D1897" s="81">
        <v>44074</v>
      </c>
      <c r="E1897" s="49" t="s">
        <v>142</v>
      </c>
      <c r="F1897" t="s">
        <v>722</v>
      </c>
      <c r="H1897" s="3">
        <v>9000</v>
      </c>
      <c r="I1897" s="3">
        <f t="shared" si="33"/>
        <v>-58000</v>
      </c>
    </row>
    <row r="1898" spans="2:9" x14ac:dyDescent="0.25">
      <c r="B1898">
        <v>122</v>
      </c>
      <c r="C1898">
        <v>14269</v>
      </c>
      <c r="D1898" s="81">
        <v>44074</v>
      </c>
      <c r="E1898" s="49" t="s">
        <v>142</v>
      </c>
      <c r="F1898" t="s">
        <v>50</v>
      </c>
      <c r="H1898" s="3">
        <v>8000</v>
      </c>
      <c r="I1898" s="3">
        <f t="shared" si="33"/>
        <v>-66000</v>
      </c>
    </row>
    <row r="1899" spans="2:9" x14ac:dyDescent="0.25">
      <c r="B1899">
        <v>122</v>
      </c>
      <c r="C1899">
        <v>14270</v>
      </c>
      <c r="D1899" s="81">
        <v>44074</v>
      </c>
      <c r="E1899" s="49" t="s">
        <v>142</v>
      </c>
      <c r="F1899" t="s">
        <v>1121</v>
      </c>
      <c r="H1899" s="3">
        <v>8000</v>
      </c>
      <c r="I1899" s="3">
        <f t="shared" si="33"/>
        <v>-74000</v>
      </c>
    </row>
    <row r="1900" spans="2:9" x14ac:dyDescent="0.25">
      <c r="C1900">
        <v>14271</v>
      </c>
      <c r="D1900" s="81">
        <v>44074</v>
      </c>
      <c r="E1900" s="49" t="s">
        <v>142</v>
      </c>
      <c r="F1900" t="s">
        <v>43</v>
      </c>
      <c r="I1900" s="3">
        <f t="shared" si="33"/>
        <v>-74000</v>
      </c>
    </row>
    <row r="1901" spans="2:9" x14ac:dyDescent="0.25">
      <c r="B1901">
        <v>122</v>
      </c>
      <c r="C1901">
        <v>14272</v>
      </c>
      <c r="D1901" s="81">
        <v>44074</v>
      </c>
      <c r="E1901" s="49" t="s">
        <v>142</v>
      </c>
      <c r="F1901" t="s">
        <v>312</v>
      </c>
      <c r="H1901" s="3">
        <v>7000</v>
      </c>
      <c r="I1901" s="3">
        <f t="shared" si="33"/>
        <v>-81000</v>
      </c>
    </row>
    <row r="1902" spans="2:9" x14ac:dyDescent="0.25">
      <c r="B1902">
        <v>122</v>
      </c>
      <c r="C1902">
        <v>14273</v>
      </c>
      <c r="D1902" s="81">
        <v>44074</v>
      </c>
      <c r="E1902" s="49" t="s">
        <v>142</v>
      </c>
      <c r="F1902" t="s">
        <v>415</v>
      </c>
      <c r="H1902" s="3">
        <v>7000</v>
      </c>
      <c r="I1902" s="3">
        <f t="shared" si="33"/>
        <v>-88000</v>
      </c>
    </row>
    <row r="1903" spans="2:9" x14ac:dyDescent="0.25">
      <c r="B1903">
        <v>122</v>
      </c>
      <c r="C1903">
        <v>14274</v>
      </c>
      <c r="D1903" s="81">
        <v>44074</v>
      </c>
      <c r="E1903" s="49" t="s">
        <v>142</v>
      </c>
      <c r="F1903" t="s">
        <v>302</v>
      </c>
      <c r="H1903" s="3">
        <v>9000</v>
      </c>
      <c r="I1903" s="3">
        <f t="shared" si="33"/>
        <v>-97000</v>
      </c>
    </row>
    <row r="1904" spans="2:9" x14ac:dyDescent="0.25">
      <c r="B1904">
        <v>122</v>
      </c>
      <c r="C1904">
        <v>14275</v>
      </c>
      <c r="D1904" s="81">
        <v>44074</v>
      </c>
      <c r="E1904" s="49" t="s">
        <v>142</v>
      </c>
      <c r="F1904" t="s">
        <v>320</v>
      </c>
      <c r="H1904" s="3">
        <v>8000</v>
      </c>
      <c r="I1904" s="3">
        <f t="shared" si="33"/>
        <v>-105000</v>
      </c>
    </row>
    <row r="1905" spans="2:9" x14ac:dyDescent="0.25">
      <c r="B1905">
        <v>122</v>
      </c>
      <c r="C1905">
        <v>14276</v>
      </c>
      <c r="D1905" s="81">
        <v>44074</v>
      </c>
      <c r="E1905" s="49" t="s">
        <v>142</v>
      </c>
      <c r="F1905" t="s">
        <v>49</v>
      </c>
      <c r="H1905" s="3">
        <v>6000</v>
      </c>
      <c r="I1905" s="3">
        <f t="shared" si="33"/>
        <v>-111000</v>
      </c>
    </row>
    <row r="1906" spans="2:9" x14ac:dyDescent="0.25">
      <c r="C1906">
        <v>14277</v>
      </c>
      <c r="D1906" s="81">
        <v>44074</v>
      </c>
      <c r="E1906" s="49" t="s">
        <v>142</v>
      </c>
      <c r="F1906" t="s">
        <v>43</v>
      </c>
      <c r="I1906" s="3">
        <f t="shared" si="33"/>
        <v>-111000</v>
      </c>
    </row>
    <row r="1907" spans="2:9" x14ac:dyDescent="0.25">
      <c r="C1907">
        <v>14278</v>
      </c>
      <c r="D1907" s="81">
        <v>44074</v>
      </c>
      <c r="E1907" s="49" t="s">
        <v>142</v>
      </c>
      <c r="F1907" t="s">
        <v>43</v>
      </c>
      <c r="I1907" s="3">
        <f t="shared" si="33"/>
        <v>-111000</v>
      </c>
    </row>
    <row r="1908" spans="2:9" x14ac:dyDescent="0.25">
      <c r="C1908">
        <v>14279</v>
      </c>
      <c r="D1908" s="81">
        <v>44074</v>
      </c>
      <c r="E1908" s="49" t="s">
        <v>142</v>
      </c>
      <c r="F1908" t="s">
        <v>43</v>
      </c>
      <c r="I1908" s="3">
        <f t="shared" si="33"/>
        <v>-111000</v>
      </c>
    </row>
    <row r="1909" spans="2:9" x14ac:dyDescent="0.25">
      <c r="C1909">
        <v>14280</v>
      </c>
      <c r="D1909" s="81">
        <v>44074</v>
      </c>
      <c r="E1909" s="49" t="s">
        <v>142</v>
      </c>
      <c r="F1909" t="s">
        <v>43</v>
      </c>
      <c r="I1909" s="3">
        <f t="shared" si="33"/>
        <v>-111000</v>
      </c>
    </row>
    <row r="1910" spans="2:9" x14ac:dyDescent="0.25">
      <c r="C1910">
        <v>14281</v>
      </c>
      <c r="D1910" s="81">
        <v>44074</v>
      </c>
      <c r="E1910" s="49" t="s">
        <v>142</v>
      </c>
      <c r="F1910" t="s">
        <v>43</v>
      </c>
      <c r="I1910" s="3">
        <f t="shared" si="33"/>
        <v>-111000</v>
      </c>
    </row>
    <row r="1911" spans="2:9" x14ac:dyDescent="0.25">
      <c r="B1911">
        <v>421</v>
      </c>
      <c r="C1911">
        <v>14282</v>
      </c>
      <c r="D1911" s="81">
        <v>44074</v>
      </c>
      <c r="E1911" s="49" t="s">
        <v>142</v>
      </c>
      <c r="F1911" t="s">
        <v>383</v>
      </c>
      <c r="H1911" s="3">
        <v>3000</v>
      </c>
      <c r="I1911" s="3">
        <f t="shared" si="33"/>
        <v>-114000</v>
      </c>
    </row>
    <row r="1912" spans="2:9" x14ac:dyDescent="0.25">
      <c r="C1912">
        <v>14283</v>
      </c>
      <c r="D1912" s="81">
        <v>44074</v>
      </c>
      <c r="E1912" s="49" t="s">
        <v>142</v>
      </c>
      <c r="F1912" t="s">
        <v>43</v>
      </c>
      <c r="I1912" s="3">
        <f t="shared" si="33"/>
        <v>-114000</v>
      </c>
    </row>
    <row r="1913" spans="2:9" x14ac:dyDescent="0.25">
      <c r="C1913">
        <v>14284</v>
      </c>
      <c r="D1913" s="81">
        <v>44074</v>
      </c>
      <c r="E1913" s="49" t="s">
        <v>142</v>
      </c>
      <c r="F1913" t="s">
        <v>43</v>
      </c>
      <c r="I1913" s="3">
        <f t="shared" si="33"/>
        <v>-114000</v>
      </c>
    </row>
    <row r="1914" spans="2:9" x14ac:dyDescent="0.25">
      <c r="F1914" t="s">
        <v>1253</v>
      </c>
      <c r="H1914" s="3">
        <v>0</v>
      </c>
    </row>
    <row r="1916" spans="2:9" x14ac:dyDescent="0.25">
      <c r="F1916" t="s">
        <v>99</v>
      </c>
      <c r="H1916" s="3">
        <v>114000</v>
      </c>
    </row>
    <row r="1918" spans="2:9" x14ac:dyDescent="0.25">
      <c r="D1918" s="81">
        <v>44099</v>
      </c>
      <c r="E1918" s="49" t="s">
        <v>1252</v>
      </c>
      <c r="F1918" t="s">
        <v>41</v>
      </c>
      <c r="G1918" s="108">
        <v>184175</v>
      </c>
      <c r="I1918" s="3">
        <f>+I1913+G1918-H1918</f>
        <v>70175</v>
      </c>
    </row>
    <row r="1919" spans="2:9" x14ac:dyDescent="0.25">
      <c r="B1919">
        <v>292</v>
      </c>
      <c r="F1919" t="s">
        <v>439</v>
      </c>
      <c r="H1919" s="3">
        <v>270.77</v>
      </c>
      <c r="I1919" s="3">
        <f t="shared" si="33"/>
        <v>69904.23</v>
      </c>
    </row>
    <row r="1921" spans="1:9" x14ac:dyDescent="0.25">
      <c r="F1921" t="s">
        <v>214</v>
      </c>
      <c r="G1921" s="108">
        <f>SUM(G1918:G1920)</f>
        <v>184175</v>
      </c>
      <c r="H1921" s="3">
        <f>SUM(H1918:H1920)</f>
        <v>270.77</v>
      </c>
    </row>
    <row r="1926" spans="1:9" x14ac:dyDescent="0.25">
      <c r="A1926" t="s">
        <v>165</v>
      </c>
      <c r="B1926">
        <v>122</v>
      </c>
      <c r="C1926">
        <v>14285</v>
      </c>
      <c r="D1926" s="81">
        <v>44109</v>
      </c>
      <c r="E1926" s="49" t="s">
        <v>142</v>
      </c>
      <c r="F1926" t="s">
        <v>292</v>
      </c>
      <c r="H1926" s="3">
        <v>10000</v>
      </c>
      <c r="I1926" s="3">
        <f>+I1919+G1926-H1926</f>
        <v>59904.229999999996</v>
      </c>
    </row>
    <row r="1927" spans="1:9" x14ac:dyDescent="0.25">
      <c r="C1927">
        <v>14286</v>
      </c>
      <c r="D1927" s="81">
        <v>44110</v>
      </c>
      <c r="E1927" s="49" t="s">
        <v>1248</v>
      </c>
      <c r="F1927" t="s">
        <v>43</v>
      </c>
      <c r="I1927" s="3">
        <f t="shared" si="33"/>
        <v>59904.229999999996</v>
      </c>
    </row>
    <row r="1928" spans="1:9" x14ac:dyDescent="0.25">
      <c r="A1928" t="s">
        <v>165</v>
      </c>
      <c r="B1928">
        <v>293</v>
      </c>
      <c r="C1928">
        <v>14287</v>
      </c>
      <c r="D1928" s="81">
        <v>44110</v>
      </c>
      <c r="E1928" s="49" t="s">
        <v>1249</v>
      </c>
      <c r="F1928" t="s">
        <v>1250</v>
      </c>
      <c r="H1928" s="3">
        <v>54000</v>
      </c>
      <c r="I1928" s="3">
        <f t="shared" si="33"/>
        <v>5904.2299999999959</v>
      </c>
    </row>
    <row r="1929" spans="1:9" x14ac:dyDescent="0.25">
      <c r="A1929" t="s">
        <v>165</v>
      </c>
      <c r="B1929">
        <v>221</v>
      </c>
      <c r="C1929">
        <v>14288</v>
      </c>
      <c r="D1929" s="81">
        <v>44110</v>
      </c>
      <c r="E1929" s="49" t="s">
        <v>400</v>
      </c>
      <c r="F1929" t="s">
        <v>464</v>
      </c>
      <c r="H1929" s="3">
        <v>47393.52</v>
      </c>
      <c r="I1929" s="3">
        <f t="shared" si="33"/>
        <v>-41489.29</v>
      </c>
    </row>
    <row r="1930" spans="1:9" x14ac:dyDescent="0.25">
      <c r="C1930">
        <v>14289</v>
      </c>
      <c r="D1930" s="81">
        <v>44110</v>
      </c>
      <c r="E1930" s="49" t="s">
        <v>1248</v>
      </c>
      <c r="F1930" t="s">
        <v>43</v>
      </c>
      <c r="I1930" s="3">
        <f t="shared" si="33"/>
        <v>-41489.29</v>
      </c>
    </row>
    <row r="1931" spans="1:9" x14ac:dyDescent="0.25">
      <c r="A1931" t="s">
        <v>165</v>
      </c>
      <c r="B1931">
        <v>213</v>
      </c>
      <c r="C1931">
        <v>14290</v>
      </c>
      <c r="D1931" s="81">
        <v>44110</v>
      </c>
      <c r="E1931" s="49" t="s">
        <v>363</v>
      </c>
      <c r="F1931" t="s">
        <v>1254</v>
      </c>
      <c r="H1931" s="3">
        <v>3823.94</v>
      </c>
      <c r="I1931" s="3">
        <f t="shared" si="33"/>
        <v>-45313.23</v>
      </c>
    </row>
    <row r="1932" spans="1:9" x14ac:dyDescent="0.25">
      <c r="A1932" t="s">
        <v>165</v>
      </c>
      <c r="B1932">
        <v>213</v>
      </c>
      <c r="C1932">
        <v>14291</v>
      </c>
      <c r="D1932" s="81">
        <v>44110</v>
      </c>
      <c r="E1932" s="49" t="s">
        <v>852</v>
      </c>
      <c r="F1932" t="s">
        <v>177</v>
      </c>
      <c r="H1932" s="3">
        <v>1610</v>
      </c>
      <c r="I1932" s="3">
        <f t="shared" si="33"/>
        <v>-46923.23</v>
      </c>
    </row>
    <row r="1933" spans="1:9" x14ac:dyDescent="0.25">
      <c r="D1933" s="81">
        <v>44120</v>
      </c>
      <c r="E1933" s="49" t="s">
        <v>149</v>
      </c>
      <c r="G1933" s="108">
        <v>1000000</v>
      </c>
      <c r="I1933" s="3">
        <f t="shared" ref="I1933:I1993" si="34">+I1932+G1933-H1933</f>
        <v>953076.77</v>
      </c>
    </row>
    <row r="1934" spans="1:9" x14ac:dyDescent="0.25">
      <c r="A1934" t="s">
        <v>165</v>
      </c>
      <c r="B1934">
        <v>122</v>
      </c>
      <c r="C1934">
        <v>14292</v>
      </c>
      <c r="D1934" s="81">
        <v>44124</v>
      </c>
      <c r="E1934" s="49" t="s">
        <v>1256</v>
      </c>
      <c r="F1934" t="s">
        <v>1257</v>
      </c>
      <c r="H1934" s="3">
        <v>10000</v>
      </c>
      <c r="I1934" s="3">
        <f t="shared" si="34"/>
        <v>943076.77</v>
      </c>
    </row>
    <row r="1935" spans="1:9" x14ac:dyDescent="0.25">
      <c r="A1935" t="s">
        <v>165</v>
      </c>
      <c r="B1935">
        <v>122</v>
      </c>
      <c r="C1935">
        <v>14293</v>
      </c>
      <c r="D1935" s="81">
        <v>44124</v>
      </c>
      <c r="E1935" s="49" t="s">
        <v>1256</v>
      </c>
      <c r="F1935" t="s">
        <v>1258</v>
      </c>
      <c r="H1935" s="3">
        <v>10000</v>
      </c>
      <c r="I1935" s="3">
        <f t="shared" si="34"/>
        <v>933076.77</v>
      </c>
    </row>
    <row r="1936" spans="1:9" x14ac:dyDescent="0.25">
      <c r="C1936">
        <v>14294</v>
      </c>
      <c r="D1936" s="81">
        <v>44124</v>
      </c>
      <c r="E1936" s="49" t="s">
        <v>43</v>
      </c>
      <c r="F1936" t="s">
        <v>43</v>
      </c>
      <c r="I1936" s="3">
        <f t="shared" si="34"/>
        <v>933076.77</v>
      </c>
    </row>
    <row r="1937" spans="1:9" x14ac:dyDescent="0.25">
      <c r="C1937">
        <v>14295</v>
      </c>
      <c r="D1937" s="81">
        <v>44124</v>
      </c>
      <c r="E1937" s="49" t="s">
        <v>43</v>
      </c>
      <c r="F1937" t="s">
        <v>43</v>
      </c>
      <c r="I1937" s="3">
        <f t="shared" si="34"/>
        <v>933076.77</v>
      </c>
    </row>
    <row r="1938" spans="1:9" x14ac:dyDescent="0.25">
      <c r="A1938" t="s">
        <v>165</v>
      </c>
      <c r="B1938">
        <v>122</v>
      </c>
      <c r="C1938">
        <v>14296</v>
      </c>
      <c r="D1938" s="81">
        <v>44124</v>
      </c>
      <c r="E1938" s="49" t="s">
        <v>1255</v>
      </c>
      <c r="F1938" t="s">
        <v>1250</v>
      </c>
      <c r="H1938" s="3">
        <v>7500</v>
      </c>
      <c r="I1938" s="3">
        <f t="shared" si="34"/>
        <v>925576.77</v>
      </c>
    </row>
    <row r="1939" spans="1:9" x14ac:dyDescent="0.25">
      <c r="A1939" t="s">
        <v>165</v>
      </c>
      <c r="B1939">
        <v>421</v>
      </c>
      <c r="C1939">
        <v>14297</v>
      </c>
      <c r="D1939" s="81">
        <v>44124</v>
      </c>
      <c r="E1939" s="49" t="s">
        <v>1259</v>
      </c>
      <c r="F1939" t="s">
        <v>1260</v>
      </c>
      <c r="H1939" s="3">
        <v>5000</v>
      </c>
      <c r="I1939" s="3">
        <f t="shared" si="34"/>
        <v>920576.77</v>
      </c>
    </row>
    <row r="1940" spans="1:9" x14ac:dyDescent="0.25">
      <c r="A1940" t="s">
        <v>165</v>
      </c>
      <c r="B1940">
        <v>122</v>
      </c>
      <c r="C1940">
        <v>14298</v>
      </c>
      <c r="D1940" s="81">
        <v>44124</v>
      </c>
      <c r="E1940" s="49" t="s">
        <v>206</v>
      </c>
      <c r="F1940" t="s">
        <v>1257</v>
      </c>
      <c r="H1940" s="3">
        <v>20000</v>
      </c>
      <c r="I1940" s="3">
        <f t="shared" si="34"/>
        <v>900576.77</v>
      </c>
    </row>
    <row r="1941" spans="1:9" x14ac:dyDescent="0.25">
      <c r="A1941" t="s">
        <v>165</v>
      </c>
      <c r="B1941">
        <v>122</v>
      </c>
      <c r="C1941">
        <v>14299</v>
      </c>
      <c r="D1941" s="81">
        <v>44124</v>
      </c>
      <c r="E1941" s="49" t="s">
        <v>1263</v>
      </c>
      <c r="F1941" t="s">
        <v>1250</v>
      </c>
      <c r="H1941" s="3">
        <v>15000</v>
      </c>
      <c r="I1941" s="3">
        <f t="shared" si="34"/>
        <v>885576.77</v>
      </c>
    </row>
    <row r="1942" spans="1:9" x14ac:dyDescent="0.25">
      <c r="A1942" t="s">
        <v>165</v>
      </c>
      <c r="B1942">
        <v>122</v>
      </c>
      <c r="C1942">
        <v>14300</v>
      </c>
      <c r="D1942" s="81">
        <v>44124</v>
      </c>
      <c r="E1942" s="49" t="s">
        <v>142</v>
      </c>
      <c r="F1942" t="s">
        <v>1261</v>
      </c>
      <c r="H1942" s="3">
        <v>15000</v>
      </c>
      <c r="I1942" s="3">
        <f t="shared" si="34"/>
        <v>870576.77</v>
      </c>
    </row>
    <row r="1943" spans="1:9" x14ac:dyDescent="0.25">
      <c r="A1943" t="s">
        <v>165</v>
      </c>
      <c r="B1943">
        <v>122</v>
      </c>
      <c r="C1943">
        <v>14301</v>
      </c>
      <c r="D1943" s="81">
        <v>44124</v>
      </c>
      <c r="E1943" s="49" t="s">
        <v>142</v>
      </c>
      <c r="F1943" t="s">
        <v>1262</v>
      </c>
      <c r="H1943" s="3">
        <v>10000</v>
      </c>
      <c r="I1943" s="3">
        <f t="shared" si="34"/>
        <v>860576.77</v>
      </c>
    </row>
    <row r="1944" spans="1:9" x14ac:dyDescent="0.25">
      <c r="A1944" t="s">
        <v>165</v>
      </c>
      <c r="B1944">
        <v>122</v>
      </c>
      <c r="C1944">
        <v>14302</v>
      </c>
      <c r="D1944" s="81">
        <v>44124</v>
      </c>
      <c r="E1944" s="49" t="s">
        <v>142</v>
      </c>
      <c r="F1944" t="s">
        <v>1258</v>
      </c>
      <c r="H1944" s="3">
        <v>20000</v>
      </c>
      <c r="I1944" s="3">
        <f t="shared" si="34"/>
        <v>840576.77</v>
      </c>
    </row>
    <row r="1945" spans="1:9" x14ac:dyDescent="0.25">
      <c r="C1945">
        <v>14303</v>
      </c>
      <c r="D1945" s="81">
        <v>44124</v>
      </c>
      <c r="E1945" s="49" t="s">
        <v>43</v>
      </c>
      <c r="F1945" t="s">
        <v>43</v>
      </c>
      <c r="I1945" s="3">
        <f>+I1944+G1945-H1945</f>
        <v>840576.77</v>
      </c>
    </row>
    <row r="1946" spans="1:9" x14ac:dyDescent="0.25">
      <c r="A1946" t="s">
        <v>165</v>
      </c>
      <c r="B1946">
        <v>122</v>
      </c>
      <c r="C1946">
        <v>14304</v>
      </c>
      <c r="D1946" s="81">
        <v>44124</v>
      </c>
      <c r="E1946" s="49" t="s">
        <v>142</v>
      </c>
      <c r="F1946" t="s">
        <v>1264</v>
      </c>
      <c r="H1946" s="3">
        <v>20000</v>
      </c>
      <c r="I1946" s="3">
        <f t="shared" si="34"/>
        <v>820576.77</v>
      </c>
    </row>
    <row r="1947" spans="1:9" x14ac:dyDescent="0.25">
      <c r="A1947" t="s">
        <v>165</v>
      </c>
      <c r="B1947">
        <v>122</v>
      </c>
      <c r="C1947">
        <v>14305</v>
      </c>
      <c r="D1947" s="81">
        <v>44124</v>
      </c>
      <c r="E1947" s="49" t="s">
        <v>142</v>
      </c>
      <c r="F1947" t="s">
        <v>312</v>
      </c>
      <c r="H1947" s="3">
        <v>7000</v>
      </c>
      <c r="I1947" s="3">
        <f t="shared" si="34"/>
        <v>813576.77</v>
      </c>
    </row>
    <row r="1948" spans="1:9" x14ac:dyDescent="0.25">
      <c r="A1948" t="s">
        <v>165</v>
      </c>
      <c r="B1948">
        <v>122</v>
      </c>
      <c r="C1948">
        <v>14306</v>
      </c>
      <c r="D1948" s="81">
        <v>44124</v>
      </c>
      <c r="E1948" s="49" t="s">
        <v>142</v>
      </c>
      <c r="F1948" t="s">
        <v>48</v>
      </c>
      <c r="H1948" s="3">
        <v>8000</v>
      </c>
      <c r="I1948" s="3">
        <f>+I1947+G1948-H1948</f>
        <v>805576.77</v>
      </c>
    </row>
    <row r="1949" spans="1:9" x14ac:dyDescent="0.25">
      <c r="A1949" t="s">
        <v>165</v>
      </c>
      <c r="B1949">
        <v>122</v>
      </c>
      <c r="C1949">
        <v>14307</v>
      </c>
      <c r="D1949" s="81">
        <v>44124</v>
      </c>
      <c r="E1949" s="49" t="s">
        <v>142</v>
      </c>
      <c r="F1949" t="s">
        <v>49</v>
      </c>
      <c r="H1949" s="3">
        <v>6000</v>
      </c>
      <c r="I1949" s="3">
        <f t="shared" si="34"/>
        <v>799576.77</v>
      </c>
    </row>
    <row r="1950" spans="1:9" x14ac:dyDescent="0.25">
      <c r="A1950" t="s">
        <v>165</v>
      </c>
      <c r="B1950">
        <v>122</v>
      </c>
      <c r="C1950">
        <v>14308</v>
      </c>
      <c r="D1950" s="81">
        <v>44124</v>
      </c>
      <c r="E1950" s="49" t="s">
        <v>142</v>
      </c>
      <c r="F1950" t="s">
        <v>1265</v>
      </c>
      <c r="H1950" s="3">
        <v>8000</v>
      </c>
      <c r="I1950" s="3">
        <f t="shared" si="34"/>
        <v>791576.77</v>
      </c>
    </row>
    <row r="1951" spans="1:9" x14ac:dyDescent="0.25">
      <c r="A1951" t="s">
        <v>165</v>
      </c>
      <c r="B1951">
        <v>122</v>
      </c>
      <c r="C1951">
        <v>14309</v>
      </c>
      <c r="D1951" s="81">
        <v>44124</v>
      </c>
      <c r="E1951" s="49" t="s">
        <v>142</v>
      </c>
      <c r="F1951" t="s">
        <v>1266</v>
      </c>
      <c r="H1951" s="3">
        <v>20000</v>
      </c>
      <c r="I1951" s="3">
        <f t="shared" si="34"/>
        <v>771576.77</v>
      </c>
    </row>
    <row r="1952" spans="1:9" x14ac:dyDescent="0.25">
      <c r="A1952" t="s">
        <v>165</v>
      </c>
      <c r="B1952">
        <v>122</v>
      </c>
      <c r="C1952">
        <v>14310</v>
      </c>
      <c r="D1952" s="81">
        <v>44124</v>
      </c>
      <c r="E1952" s="49" t="s">
        <v>142</v>
      </c>
      <c r="F1952" t="s">
        <v>1267</v>
      </c>
      <c r="H1952" s="3">
        <v>18000</v>
      </c>
      <c r="I1952" s="3">
        <f t="shared" si="34"/>
        <v>753576.77</v>
      </c>
    </row>
    <row r="1953" spans="1:9" x14ac:dyDescent="0.25">
      <c r="A1953" t="s">
        <v>165</v>
      </c>
      <c r="B1953">
        <v>122</v>
      </c>
      <c r="C1953">
        <v>14311</v>
      </c>
      <c r="D1953" s="81">
        <v>44124</v>
      </c>
      <c r="E1953" s="49" t="s">
        <v>142</v>
      </c>
      <c r="F1953" t="s">
        <v>293</v>
      </c>
      <c r="H1953" s="3">
        <v>5000</v>
      </c>
      <c r="I1953" s="3">
        <f>+I1952+G1953-H1953</f>
        <v>748576.77</v>
      </c>
    </row>
    <row r="1954" spans="1:9" x14ac:dyDescent="0.25">
      <c r="A1954" t="s">
        <v>165</v>
      </c>
      <c r="B1954">
        <v>122</v>
      </c>
      <c r="C1954">
        <v>14312</v>
      </c>
      <c r="D1954" s="81">
        <v>44124</v>
      </c>
      <c r="E1954" s="49" t="s">
        <v>142</v>
      </c>
      <c r="F1954" t="s">
        <v>1268</v>
      </c>
      <c r="H1954" s="3">
        <v>7000</v>
      </c>
      <c r="I1954" s="3">
        <f t="shared" si="34"/>
        <v>741576.77</v>
      </c>
    </row>
    <row r="1955" spans="1:9" x14ac:dyDescent="0.25">
      <c r="A1955" t="s">
        <v>165</v>
      </c>
      <c r="B1955">
        <v>122</v>
      </c>
      <c r="C1955">
        <v>14313</v>
      </c>
      <c r="D1955" s="81">
        <v>44124</v>
      </c>
      <c r="E1955" s="49" t="s">
        <v>142</v>
      </c>
      <c r="F1955" t="s">
        <v>1269</v>
      </c>
      <c r="H1955" s="3">
        <v>8000</v>
      </c>
      <c r="I1955" s="3">
        <f t="shared" si="34"/>
        <v>733576.77</v>
      </c>
    </row>
    <row r="1956" spans="1:9" x14ac:dyDescent="0.25">
      <c r="A1956" t="s">
        <v>165</v>
      </c>
      <c r="B1956">
        <v>122</v>
      </c>
      <c r="C1956">
        <v>14314</v>
      </c>
      <c r="D1956" s="81">
        <v>44124</v>
      </c>
      <c r="E1956" s="49" t="s">
        <v>142</v>
      </c>
      <c r="F1956" t="s">
        <v>1270</v>
      </c>
      <c r="H1956" s="3">
        <v>7000</v>
      </c>
      <c r="I1956" s="3">
        <f t="shared" si="34"/>
        <v>726576.77</v>
      </c>
    </row>
    <row r="1957" spans="1:9" x14ac:dyDescent="0.25">
      <c r="A1957" t="s">
        <v>165</v>
      </c>
      <c r="B1957">
        <v>122</v>
      </c>
      <c r="C1957">
        <v>14315</v>
      </c>
      <c r="D1957" s="81">
        <v>44124</v>
      </c>
      <c r="E1957" s="49" t="s">
        <v>1255</v>
      </c>
      <c r="F1957" t="s">
        <v>1266</v>
      </c>
      <c r="H1957" s="3">
        <v>10000</v>
      </c>
      <c r="I1957" s="3">
        <f t="shared" si="34"/>
        <v>716576.77</v>
      </c>
    </row>
    <row r="1958" spans="1:9" x14ac:dyDescent="0.25">
      <c r="A1958" t="s">
        <v>165</v>
      </c>
      <c r="B1958">
        <v>122</v>
      </c>
      <c r="C1958">
        <v>14316</v>
      </c>
      <c r="D1958" s="81">
        <v>44124</v>
      </c>
      <c r="E1958" s="49" t="s">
        <v>1255</v>
      </c>
      <c r="F1958" t="s">
        <v>1271</v>
      </c>
      <c r="H1958" s="3">
        <v>9000</v>
      </c>
      <c r="I1958" s="3">
        <f t="shared" si="34"/>
        <v>707576.77</v>
      </c>
    </row>
    <row r="1959" spans="1:9" x14ac:dyDescent="0.25">
      <c r="A1959" t="s">
        <v>165</v>
      </c>
      <c r="B1959">
        <v>426</v>
      </c>
      <c r="C1959">
        <v>14317</v>
      </c>
      <c r="D1959" s="81">
        <v>44124</v>
      </c>
      <c r="E1959" s="49" t="s">
        <v>1272</v>
      </c>
      <c r="F1959" t="s">
        <v>1273</v>
      </c>
      <c r="H1959" s="3">
        <v>18000</v>
      </c>
      <c r="I1959" s="3">
        <f t="shared" si="34"/>
        <v>689576.77</v>
      </c>
    </row>
    <row r="1960" spans="1:9" x14ac:dyDescent="0.25">
      <c r="A1960" t="s">
        <v>165</v>
      </c>
      <c r="B1960">
        <v>293</v>
      </c>
      <c r="C1960">
        <v>14318</v>
      </c>
      <c r="D1960" s="81">
        <v>44124</v>
      </c>
      <c r="E1960" s="49" t="s">
        <v>1249</v>
      </c>
      <c r="F1960" t="s">
        <v>1274</v>
      </c>
      <c r="H1960" s="3">
        <v>180000</v>
      </c>
      <c r="I1960" s="3">
        <f t="shared" si="34"/>
        <v>509576.77</v>
      </c>
    </row>
    <row r="1961" spans="1:9" x14ac:dyDescent="0.25">
      <c r="C1961">
        <v>14319</v>
      </c>
      <c r="D1961" s="81">
        <v>44124</v>
      </c>
      <c r="E1961" s="49" t="s">
        <v>43</v>
      </c>
      <c r="F1961" t="s">
        <v>43</v>
      </c>
      <c r="I1961" s="3">
        <f t="shared" si="34"/>
        <v>509576.77</v>
      </c>
    </row>
    <row r="1962" spans="1:9" x14ac:dyDescent="0.25">
      <c r="A1962" t="s">
        <v>165</v>
      </c>
      <c r="B1962">
        <v>342</v>
      </c>
      <c r="C1962">
        <v>14320</v>
      </c>
      <c r="D1962" s="81">
        <v>44124</v>
      </c>
      <c r="E1962" s="49" t="s">
        <v>152</v>
      </c>
      <c r="F1962" t="s">
        <v>1250</v>
      </c>
      <c r="H1962" s="3">
        <v>250000</v>
      </c>
      <c r="I1962" s="3">
        <f t="shared" si="34"/>
        <v>259576.77000000002</v>
      </c>
    </row>
    <row r="1963" spans="1:9" x14ac:dyDescent="0.25">
      <c r="A1963" t="s">
        <v>165</v>
      </c>
      <c r="B1963">
        <v>345</v>
      </c>
      <c r="C1963">
        <v>14321</v>
      </c>
      <c r="D1963" s="81">
        <v>44124</v>
      </c>
      <c r="E1963" s="49" t="s">
        <v>1275</v>
      </c>
      <c r="F1963" t="s">
        <v>1250</v>
      </c>
      <c r="H1963" s="3">
        <v>5000</v>
      </c>
      <c r="I1963" s="3">
        <f t="shared" si="34"/>
        <v>254576.77000000002</v>
      </c>
    </row>
    <row r="1964" spans="1:9" x14ac:dyDescent="0.25">
      <c r="A1964" t="s">
        <v>165</v>
      </c>
      <c r="B1964">
        <v>122</v>
      </c>
      <c r="C1964">
        <v>14322</v>
      </c>
      <c r="D1964" s="81">
        <v>44124</v>
      </c>
      <c r="E1964" s="49" t="s">
        <v>142</v>
      </c>
      <c r="F1964" t="s">
        <v>1276</v>
      </c>
      <c r="H1964" s="3">
        <v>7500</v>
      </c>
      <c r="I1964" s="3">
        <f t="shared" si="34"/>
        <v>247076.77000000002</v>
      </c>
    </row>
    <row r="1965" spans="1:9" x14ac:dyDescent="0.25">
      <c r="A1965" t="s">
        <v>165</v>
      </c>
      <c r="B1965">
        <v>421</v>
      </c>
      <c r="C1965">
        <v>14323</v>
      </c>
      <c r="D1965" s="81">
        <v>44124</v>
      </c>
      <c r="E1965" s="49" t="s">
        <v>1277</v>
      </c>
      <c r="F1965" t="s">
        <v>1278</v>
      </c>
      <c r="H1965" s="3">
        <v>5000</v>
      </c>
      <c r="I1965" s="3">
        <f t="shared" si="34"/>
        <v>242076.77000000002</v>
      </c>
    </row>
    <row r="1966" spans="1:9" x14ac:dyDescent="0.25">
      <c r="A1966" t="s">
        <v>165</v>
      </c>
      <c r="B1966">
        <v>122</v>
      </c>
      <c r="C1966">
        <v>14324</v>
      </c>
      <c r="D1966" s="81">
        <v>44124</v>
      </c>
      <c r="E1966" s="49" t="s">
        <v>142</v>
      </c>
      <c r="F1966" t="s">
        <v>293</v>
      </c>
      <c r="H1966" s="3">
        <v>5000</v>
      </c>
      <c r="I1966" s="3">
        <f t="shared" si="34"/>
        <v>237076.77000000002</v>
      </c>
    </row>
    <row r="1967" spans="1:9" x14ac:dyDescent="0.25">
      <c r="A1967" t="s">
        <v>165</v>
      </c>
      <c r="B1967">
        <v>426</v>
      </c>
      <c r="C1967">
        <v>14325</v>
      </c>
      <c r="D1967" s="81">
        <v>44124</v>
      </c>
      <c r="E1967" s="49" t="s">
        <v>392</v>
      </c>
      <c r="F1967" t="s">
        <v>1279</v>
      </c>
      <c r="H1967" s="3">
        <v>5000</v>
      </c>
      <c r="I1967" s="3">
        <f t="shared" si="34"/>
        <v>232076.77000000002</v>
      </c>
    </row>
    <row r="1968" spans="1:9" x14ac:dyDescent="0.25">
      <c r="A1968" t="s">
        <v>165</v>
      </c>
      <c r="B1968">
        <v>122</v>
      </c>
      <c r="C1968">
        <v>14326</v>
      </c>
      <c r="D1968" s="81">
        <v>44124</v>
      </c>
      <c r="E1968" s="49" t="s">
        <v>142</v>
      </c>
      <c r="F1968" t="s">
        <v>48</v>
      </c>
      <c r="H1968" s="3">
        <v>8000</v>
      </c>
      <c r="I1968" s="3">
        <f t="shared" si="34"/>
        <v>224076.77000000002</v>
      </c>
    </row>
    <row r="1969" spans="1:9" x14ac:dyDescent="0.25">
      <c r="B1969">
        <v>421</v>
      </c>
      <c r="C1969">
        <v>14327</v>
      </c>
      <c r="D1969" s="81">
        <v>44125</v>
      </c>
      <c r="E1969" s="49" t="s">
        <v>1280</v>
      </c>
      <c r="F1969" t="s">
        <v>1281</v>
      </c>
      <c r="H1969" s="3">
        <v>10000</v>
      </c>
      <c r="I1969" s="3">
        <f t="shared" si="34"/>
        <v>214076.77000000002</v>
      </c>
    </row>
    <row r="1970" spans="1:9" x14ac:dyDescent="0.25">
      <c r="A1970" t="s">
        <v>165</v>
      </c>
      <c r="B1970">
        <v>421</v>
      </c>
      <c r="C1970">
        <v>14328</v>
      </c>
      <c r="D1970" s="81">
        <v>44125</v>
      </c>
      <c r="E1970" s="49" t="s">
        <v>1280</v>
      </c>
      <c r="F1970" t="s">
        <v>1282</v>
      </c>
      <c r="H1970" s="3">
        <v>10000</v>
      </c>
      <c r="I1970" s="3">
        <f t="shared" si="34"/>
        <v>204076.77000000002</v>
      </c>
    </row>
    <row r="1971" spans="1:9" x14ac:dyDescent="0.25">
      <c r="B1971">
        <v>426</v>
      </c>
      <c r="C1971">
        <v>14329</v>
      </c>
      <c r="D1971" s="81">
        <v>44125</v>
      </c>
      <c r="E1971" s="49" t="s">
        <v>1283</v>
      </c>
      <c r="F1971" t="s">
        <v>1284</v>
      </c>
      <c r="H1971" s="3">
        <v>6000</v>
      </c>
      <c r="I1971" s="3">
        <f t="shared" si="34"/>
        <v>198076.77000000002</v>
      </c>
    </row>
    <row r="1972" spans="1:9" x14ac:dyDescent="0.25">
      <c r="A1972" t="s">
        <v>165</v>
      </c>
      <c r="B1972">
        <v>346</v>
      </c>
      <c r="C1972">
        <v>14330</v>
      </c>
      <c r="D1972" s="81">
        <v>44125</v>
      </c>
      <c r="E1972" s="49" t="s">
        <v>1285</v>
      </c>
      <c r="F1972" t="s">
        <v>1286</v>
      </c>
      <c r="H1972" s="3">
        <v>11500</v>
      </c>
      <c r="I1972" s="3">
        <f t="shared" si="34"/>
        <v>186576.77000000002</v>
      </c>
    </row>
    <row r="1973" spans="1:9" x14ac:dyDescent="0.25">
      <c r="B1973">
        <v>231</v>
      </c>
      <c r="C1973">
        <v>14331</v>
      </c>
      <c r="D1973" s="81">
        <v>44125</v>
      </c>
      <c r="E1973" s="49" t="s">
        <v>1287</v>
      </c>
      <c r="F1973" t="s">
        <v>1250</v>
      </c>
      <c r="H1973" s="3">
        <v>15000</v>
      </c>
      <c r="I1973" s="3">
        <f t="shared" si="34"/>
        <v>171576.77000000002</v>
      </c>
    </row>
    <row r="1974" spans="1:9" x14ac:dyDescent="0.25">
      <c r="B1974">
        <v>426</v>
      </c>
      <c r="C1974">
        <v>14332</v>
      </c>
      <c r="D1974" s="81">
        <v>44125</v>
      </c>
      <c r="E1974" s="49" t="s">
        <v>1289</v>
      </c>
      <c r="F1974" t="s">
        <v>1250</v>
      </c>
      <c r="H1974" s="3">
        <v>10000</v>
      </c>
      <c r="I1974" s="3">
        <f t="shared" si="34"/>
        <v>161576.77000000002</v>
      </c>
    </row>
    <row r="1975" spans="1:9" x14ac:dyDescent="0.25">
      <c r="B1975">
        <v>231</v>
      </c>
      <c r="C1975">
        <v>14333</v>
      </c>
      <c r="D1975" s="81">
        <v>44125</v>
      </c>
      <c r="E1975" s="49" t="s">
        <v>1288</v>
      </c>
      <c r="F1975" t="s">
        <v>1250</v>
      </c>
      <c r="H1975" s="3">
        <v>9000</v>
      </c>
      <c r="I1975" s="3">
        <f t="shared" si="34"/>
        <v>152576.77000000002</v>
      </c>
    </row>
    <row r="1976" spans="1:9" x14ac:dyDescent="0.25">
      <c r="B1976">
        <v>241</v>
      </c>
      <c r="C1976">
        <v>14334</v>
      </c>
      <c r="D1976" s="81">
        <v>44125</v>
      </c>
      <c r="E1976" s="49" t="s">
        <v>1290</v>
      </c>
      <c r="F1976" t="s">
        <v>1291</v>
      </c>
      <c r="H1976" s="3">
        <v>22270</v>
      </c>
      <c r="I1976" s="3">
        <f t="shared" si="34"/>
        <v>130306.77000000002</v>
      </c>
    </row>
    <row r="1977" spans="1:9" x14ac:dyDescent="0.25">
      <c r="C1977">
        <v>14335</v>
      </c>
      <c r="D1977" s="81">
        <v>44125</v>
      </c>
      <c r="E1977" s="49" t="s">
        <v>43</v>
      </c>
      <c r="F1977" t="s">
        <v>43</v>
      </c>
      <c r="I1977" s="3">
        <f t="shared" si="34"/>
        <v>130306.77000000002</v>
      </c>
    </row>
    <row r="1978" spans="1:9" x14ac:dyDescent="0.25">
      <c r="A1978" t="s">
        <v>165</v>
      </c>
      <c r="B1978">
        <v>426</v>
      </c>
      <c r="C1978">
        <v>14336</v>
      </c>
      <c r="D1978" s="81">
        <v>44125</v>
      </c>
      <c r="E1978" s="49" t="s">
        <v>1292</v>
      </c>
      <c r="F1978" t="s">
        <v>189</v>
      </c>
      <c r="H1978" s="3">
        <v>38851.5</v>
      </c>
      <c r="I1978" s="3">
        <f t="shared" si="34"/>
        <v>91455.270000000019</v>
      </c>
    </row>
    <row r="1979" spans="1:9" x14ac:dyDescent="0.25">
      <c r="A1979" t="s">
        <v>165</v>
      </c>
      <c r="B1979">
        <v>421</v>
      </c>
      <c r="C1979">
        <v>14337</v>
      </c>
      <c r="D1979" s="81">
        <v>44125</v>
      </c>
      <c r="E1979" s="49" t="s">
        <v>1293</v>
      </c>
      <c r="F1979" t="s">
        <v>1294</v>
      </c>
      <c r="H1979" s="3">
        <v>4500</v>
      </c>
      <c r="I1979" s="3">
        <f t="shared" si="34"/>
        <v>86955.270000000019</v>
      </c>
    </row>
    <row r="1980" spans="1:9" x14ac:dyDescent="0.25">
      <c r="A1980" t="s">
        <v>165</v>
      </c>
      <c r="B1980">
        <v>344</v>
      </c>
      <c r="C1980">
        <v>14338</v>
      </c>
      <c r="D1980" s="81">
        <v>44125</v>
      </c>
      <c r="E1980" s="49" t="s">
        <v>1297</v>
      </c>
      <c r="F1980" t="s">
        <v>1295</v>
      </c>
      <c r="H1980" s="3">
        <v>5062.2</v>
      </c>
      <c r="I1980" s="3">
        <f t="shared" si="34"/>
        <v>81893.070000000022</v>
      </c>
    </row>
    <row r="1981" spans="1:9" x14ac:dyDescent="0.25">
      <c r="A1981" t="s">
        <v>165</v>
      </c>
      <c r="B1981">
        <v>421</v>
      </c>
      <c r="C1981">
        <v>14339</v>
      </c>
      <c r="D1981" s="81">
        <v>44125</v>
      </c>
      <c r="E1981" s="49" t="s">
        <v>1296</v>
      </c>
      <c r="F1981" t="s">
        <v>297</v>
      </c>
      <c r="H1981" s="3">
        <v>15000</v>
      </c>
      <c r="I1981" s="3">
        <f t="shared" si="34"/>
        <v>66893.070000000022</v>
      </c>
    </row>
    <row r="1982" spans="1:9" x14ac:dyDescent="0.25">
      <c r="A1982" t="s">
        <v>165</v>
      </c>
      <c r="B1982">
        <v>344</v>
      </c>
      <c r="C1982">
        <v>14340</v>
      </c>
      <c r="D1982" s="81">
        <v>44125</v>
      </c>
      <c r="E1982" s="49" t="s">
        <v>1298</v>
      </c>
      <c r="F1982" t="s">
        <v>297</v>
      </c>
      <c r="H1982" s="3">
        <v>18900</v>
      </c>
      <c r="I1982" s="3">
        <f t="shared" si="34"/>
        <v>47993.070000000022</v>
      </c>
    </row>
    <row r="1983" spans="1:9" x14ac:dyDescent="0.25">
      <c r="A1983" t="s">
        <v>165</v>
      </c>
      <c r="B1983">
        <v>344</v>
      </c>
      <c r="C1983">
        <v>14341</v>
      </c>
      <c r="D1983" s="81">
        <v>44125</v>
      </c>
      <c r="E1983" s="49" t="s">
        <v>1299</v>
      </c>
      <c r="F1983" t="s">
        <v>1300</v>
      </c>
      <c r="H1983" s="3">
        <v>5000</v>
      </c>
      <c r="I1983" s="3">
        <f t="shared" si="34"/>
        <v>42993.070000000022</v>
      </c>
    </row>
    <row r="1984" spans="1:9" x14ac:dyDescent="0.25">
      <c r="A1984" t="s">
        <v>165</v>
      </c>
      <c r="B1984">
        <v>231</v>
      </c>
      <c r="C1984">
        <v>14342</v>
      </c>
      <c r="D1984" s="81">
        <v>44126</v>
      </c>
      <c r="E1984" s="49" t="s">
        <v>1301</v>
      </c>
      <c r="F1984" t="s">
        <v>1302</v>
      </c>
      <c r="H1984" s="3">
        <v>5000</v>
      </c>
      <c r="I1984" s="3">
        <f t="shared" si="34"/>
        <v>37993.070000000022</v>
      </c>
    </row>
    <row r="1985" spans="1:9" x14ac:dyDescent="0.25">
      <c r="A1985" t="s">
        <v>165</v>
      </c>
      <c r="B1985">
        <v>231</v>
      </c>
      <c r="C1985">
        <v>14343</v>
      </c>
      <c r="D1985" s="81">
        <v>44126</v>
      </c>
      <c r="E1985" s="49" t="s">
        <v>1301</v>
      </c>
      <c r="F1985" t="s">
        <v>1303</v>
      </c>
      <c r="H1985" s="3">
        <v>5000</v>
      </c>
      <c r="I1985" s="3">
        <f t="shared" si="34"/>
        <v>32993.070000000022</v>
      </c>
    </row>
    <row r="1986" spans="1:9" x14ac:dyDescent="0.25">
      <c r="B1986">
        <v>299</v>
      </c>
      <c r="C1986">
        <v>14344</v>
      </c>
      <c r="D1986" s="81">
        <v>44126</v>
      </c>
      <c r="E1986" s="49" t="s">
        <v>1304</v>
      </c>
      <c r="F1986" t="s">
        <v>367</v>
      </c>
      <c r="H1986" s="3">
        <v>1800</v>
      </c>
      <c r="I1986" s="3">
        <f t="shared" si="34"/>
        <v>31193.070000000022</v>
      </c>
    </row>
    <row r="1987" spans="1:9" x14ac:dyDescent="0.25">
      <c r="B1987">
        <v>213</v>
      </c>
      <c r="C1987">
        <v>14345</v>
      </c>
      <c r="D1987" s="81">
        <v>44126</v>
      </c>
      <c r="E1987" s="49" t="s">
        <v>1305</v>
      </c>
      <c r="F1987" t="s">
        <v>1306</v>
      </c>
      <c r="H1987" s="3">
        <v>1500</v>
      </c>
      <c r="I1987" s="3">
        <f t="shared" si="34"/>
        <v>29693.070000000022</v>
      </c>
    </row>
    <row r="1988" spans="1:9" x14ac:dyDescent="0.25">
      <c r="A1988" t="s">
        <v>165</v>
      </c>
      <c r="B1988">
        <v>421</v>
      </c>
      <c r="C1988">
        <v>14346</v>
      </c>
      <c r="D1988" s="81">
        <v>44126</v>
      </c>
      <c r="E1988" s="49" t="s">
        <v>1307</v>
      </c>
      <c r="F1988" t="s">
        <v>1250</v>
      </c>
      <c r="H1988" s="3">
        <v>50000</v>
      </c>
      <c r="I1988" s="3">
        <f t="shared" si="34"/>
        <v>-20306.929999999978</v>
      </c>
    </row>
    <row r="1989" spans="1:9" x14ac:dyDescent="0.25">
      <c r="B1989">
        <v>421</v>
      </c>
      <c r="C1989">
        <v>14347</v>
      </c>
      <c r="D1989" s="81">
        <v>44126</v>
      </c>
      <c r="E1989" s="49" t="s">
        <v>155</v>
      </c>
      <c r="F1989" t="s">
        <v>1308</v>
      </c>
      <c r="H1989" s="3">
        <v>10000</v>
      </c>
      <c r="I1989" s="3">
        <f t="shared" si="34"/>
        <v>-30306.929999999978</v>
      </c>
    </row>
    <row r="1990" spans="1:9" x14ac:dyDescent="0.25">
      <c r="C1990">
        <v>14348</v>
      </c>
      <c r="D1990" s="81">
        <v>44130</v>
      </c>
      <c r="E1990" s="49" t="s">
        <v>43</v>
      </c>
      <c r="F1990" t="s">
        <v>43</v>
      </c>
      <c r="I1990" s="3">
        <f t="shared" si="34"/>
        <v>-30306.929999999978</v>
      </c>
    </row>
    <row r="1991" spans="1:9" x14ac:dyDescent="0.25">
      <c r="C1991">
        <v>14349</v>
      </c>
      <c r="D1991" s="81">
        <v>44131</v>
      </c>
      <c r="E1991" s="49" t="s">
        <v>43</v>
      </c>
      <c r="F1991" t="s">
        <v>43</v>
      </c>
      <c r="I1991" s="3">
        <f t="shared" si="34"/>
        <v>-30306.929999999978</v>
      </c>
    </row>
    <row r="1992" spans="1:9" x14ac:dyDescent="0.25">
      <c r="A1992" t="s">
        <v>165</v>
      </c>
      <c r="B1992">
        <v>421</v>
      </c>
      <c r="C1992">
        <v>14350</v>
      </c>
      <c r="D1992" s="81">
        <v>44131</v>
      </c>
      <c r="E1992" s="49" t="s">
        <v>167</v>
      </c>
      <c r="F1992" t="s">
        <v>1309</v>
      </c>
      <c r="H1992" s="3">
        <v>5000</v>
      </c>
      <c r="I1992" s="3">
        <f t="shared" si="34"/>
        <v>-35306.929999999978</v>
      </c>
    </row>
    <row r="1993" spans="1:9" x14ac:dyDescent="0.25">
      <c r="A1993" t="s">
        <v>165</v>
      </c>
      <c r="B1993">
        <v>241</v>
      </c>
      <c r="C1993">
        <v>14351</v>
      </c>
      <c r="D1993" s="81">
        <v>44131</v>
      </c>
      <c r="E1993" s="49" t="s">
        <v>1310</v>
      </c>
      <c r="F1993" t="s">
        <v>351</v>
      </c>
      <c r="H1993" s="3">
        <v>22184</v>
      </c>
      <c r="I1993" s="3">
        <f t="shared" si="34"/>
        <v>-57490.929999999978</v>
      </c>
    </row>
    <row r="1994" spans="1:9" x14ac:dyDescent="0.25">
      <c r="D1994" s="81">
        <v>44134</v>
      </c>
      <c r="E1994" s="49" t="s">
        <v>41</v>
      </c>
      <c r="F1994" t="s">
        <v>41</v>
      </c>
      <c r="G1994" s="108">
        <v>92087.5</v>
      </c>
      <c r="I1994" s="3">
        <f>+I1993+G1994-H1994</f>
        <v>34596.570000000022</v>
      </c>
    </row>
    <row r="1995" spans="1:9" x14ac:dyDescent="0.25">
      <c r="B1995">
        <v>292</v>
      </c>
      <c r="F1995" t="s">
        <v>1311</v>
      </c>
      <c r="H1995" s="3">
        <v>1978.75</v>
      </c>
      <c r="I1995" s="3">
        <f>+I1994+G1995-H1995</f>
        <v>32617.820000000022</v>
      </c>
    </row>
    <row r="1997" spans="1:9" ht="15.75" customHeight="1" x14ac:dyDescent="0.25">
      <c r="F1997" t="s">
        <v>99</v>
      </c>
      <c r="G1997" s="108">
        <v>1092087.5</v>
      </c>
      <c r="H1997" s="3">
        <v>1129373.9099999999</v>
      </c>
    </row>
    <row r="1998" spans="1:9" ht="15.75" customHeight="1" x14ac:dyDescent="0.25"/>
    <row r="1999" spans="1:9" ht="15.75" customHeight="1" x14ac:dyDescent="0.25">
      <c r="D1999" s="81">
        <v>44146</v>
      </c>
      <c r="E1999" s="49" t="s">
        <v>41</v>
      </c>
      <c r="F1999" t="s">
        <v>41</v>
      </c>
      <c r="G1999" s="108">
        <v>1000000</v>
      </c>
      <c r="I1999" s="3">
        <f>+I1995+G1999-H1999</f>
        <v>1032617.8200000001</v>
      </c>
    </row>
    <row r="2000" spans="1:9" ht="15.75" customHeight="1" x14ac:dyDescent="0.25">
      <c r="C2000">
        <v>14352</v>
      </c>
      <c r="D2000" s="81">
        <v>44147</v>
      </c>
      <c r="E2000" s="49" t="s">
        <v>43</v>
      </c>
      <c r="F2000" t="s">
        <v>43</v>
      </c>
      <c r="I2000" s="3">
        <f t="shared" ref="I2000:I2065" si="35">+I1999+G2000-H2000</f>
        <v>1032617.8200000001</v>
      </c>
    </row>
    <row r="2001" spans="1:9" ht="15.75" customHeight="1" x14ac:dyDescent="0.25">
      <c r="A2001" t="s">
        <v>165</v>
      </c>
      <c r="B2001">
        <v>122</v>
      </c>
      <c r="C2001">
        <v>14353</v>
      </c>
      <c r="D2001" s="81">
        <v>44147</v>
      </c>
      <c r="E2001" s="49" t="s">
        <v>1312</v>
      </c>
      <c r="F2001" t="s">
        <v>1313</v>
      </c>
      <c r="H2001" s="3">
        <v>20000</v>
      </c>
      <c r="I2001" s="3">
        <f t="shared" si="35"/>
        <v>1012617.8200000001</v>
      </c>
    </row>
    <row r="2002" spans="1:9" x14ac:dyDescent="0.25">
      <c r="A2002" t="s">
        <v>165</v>
      </c>
      <c r="B2002">
        <v>122</v>
      </c>
      <c r="C2002">
        <v>14354</v>
      </c>
      <c r="D2002" s="81">
        <v>44147</v>
      </c>
      <c r="E2002" s="49" t="s">
        <v>1312</v>
      </c>
      <c r="F2002" t="s">
        <v>419</v>
      </c>
      <c r="H2002" s="3">
        <v>15000</v>
      </c>
      <c r="I2002" s="3">
        <f t="shared" si="35"/>
        <v>997617.82000000007</v>
      </c>
    </row>
    <row r="2003" spans="1:9" x14ac:dyDescent="0.25">
      <c r="A2003" t="s">
        <v>165</v>
      </c>
      <c r="B2003">
        <v>122</v>
      </c>
      <c r="C2003">
        <v>14355</v>
      </c>
      <c r="D2003" s="81">
        <v>44147</v>
      </c>
      <c r="E2003" s="49" t="s">
        <v>1312</v>
      </c>
      <c r="F2003" t="s">
        <v>194</v>
      </c>
      <c r="H2003" s="3">
        <v>10000</v>
      </c>
      <c r="I2003" s="3">
        <f t="shared" si="35"/>
        <v>987617.82000000007</v>
      </c>
    </row>
    <row r="2004" spans="1:9" x14ac:dyDescent="0.25">
      <c r="C2004">
        <v>14356</v>
      </c>
      <c r="D2004" s="81">
        <v>44147</v>
      </c>
      <c r="E2004" s="49" t="s">
        <v>43</v>
      </c>
      <c r="F2004" t="s">
        <v>43</v>
      </c>
      <c r="I2004" s="3">
        <f t="shared" si="35"/>
        <v>987617.82000000007</v>
      </c>
    </row>
    <row r="2005" spans="1:9" x14ac:dyDescent="0.25">
      <c r="A2005" t="s">
        <v>165</v>
      </c>
      <c r="B2005">
        <v>122</v>
      </c>
      <c r="C2005">
        <v>14357</v>
      </c>
      <c r="D2005" s="81">
        <v>44147</v>
      </c>
      <c r="E2005" s="49" t="s">
        <v>1312</v>
      </c>
      <c r="F2005" t="s">
        <v>1276</v>
      </c>
      <c r="H2005" s="3">
        <v>15000</v>
      </c>
      <c r="I2005" s="3">
        <f t="shared" si="35"/>
        <v>972617.82000000007</v>
      </c>
    </row>
    <row r="2006" spans="1:9" x14ac:dyDescent="0.25">
      <c r="A2006" t="s">
        <v>165</v>
      </c>
      <c r="B2006">
        <v>122</v>
      </c>
      <c r="C2006">
        <v>14358</v>
      </c>
      <c r="D2006" s="81">
        <v>44147</v>
      </c>
      <c r="E2006" s="49" t="s">
        <v>1312</v>
      </c>
      <c r="F2006" t="s">
        <v>1264</v>
      </c>
      <c r="H2006" s="3">
        <v>20000</v>
      </c>
      <c r="I2006" s="3">
        <f t="shared" si="35"/>
        <v>952617.82000000007</v>
      </c>
    </row>
    <row r="2007" spans="1:9" x14ac:dyDescent="0.25">
      <c r="A2007" t="s">
        <v>165</v>
      </c>
      <c r="B2007">
        <v>122</v>
      </c>
      <c r="C2007">
        <v>14359</v>
      </c>
      <c r="D2007" s="81">
        <v>44147</v>
      </c>
      <c r="E2007" s="49" t="s">
        <v>1312</v>
      </c>
      <c r="F2007" t="s">
        <v>312</v>
      </c>
      <c r="H2007" s="3">
        <v>7000</v>
      </c>
      <c r="I2007" s="3">
        <f t="shared" si="35"/>
        <v>945617.82000000007</v>
      </c>
    </row>
    <row r="2008" spans="1:9" x14ac:dyDescent="0.25">
      <c r="A2008" t="s">
        <v>165</v>
      </c>
      <c r="B2008">
        <v>122</v>
      </c>
      <c r="C2008">
        <v>14360</v>
      </c>
      <c r="D2008" s="81">
        <v>44147</v>
      </c>
      <c r="E2008" s="49" t="s">
        <v>1312</v>
      </c>
      <c r="F2008" t="s">
        <v>49</v>
      </c>
      <c r="H2008" s="3">
        <v>6000</v>
      </c>
      <c r="I2008" s="3">
        <f t="shared" si="35"/>
        <v>939617.82000000007</v>
      </c>
    </row>
    <row r="2009" spans="1:9" x14ac:dyDescent="0.25">
      <c r="A2009" t="s">
        <v>165</v>
      </c>
      <c r="B2009">
        <v>122</v>
      </c>
      <c r="C2009">
        <v>14361</v>
      </c>
      <c r="D2009" s="81">
        <v>44147</v>
      </c>
      <c r="E2009" s="49" t="s">
        <v>1312</v>
      </c>
      <c r="F2009" t="s">
        <v>1265</v>
      </c>
      <c r="H2009" s="3">
        <v>8000</v>
      </c>
      <c r="I2009" s="3">
        <f t="shared" si="35"/>
        <v>931617.82000000007</v>
      </c>
    </row>
    <row r="2010" spans="1:9" x14ac:dyDescent="0.25">
      <c r="A2010" t="s">
        <v>165</v>
      </c>
      <c r="B2010">
        <v>122</v>
      </c>
      <c r="C2010">
        <v>14362</v>
      </c>
      <c r="D2010" s="81">
        <v>44147</v>
      </c>
      <c r="E2010" s="49" t="s">
        <v>1312</v>
      </c>
      <c r="F2010" t="s">
        <v>293</v>
      </c>
      <c r="H2010" s="3">
        <v>5000</v>
      </c>
      <c r="I2010" s="3">
        <f t="shared" si="35"/>
        <v>926617.82000000007</v>
      </c>
    </row>
    <row r="2011" spans="1:9" x14ac:dyDescent="0.25">
      <c r="A2011" t="s">
        <v>165</v>
      </c>
      <c r="B2011">
        <v>122</v>
      </c>
      <c r="C2011">
        <v>14363</v>
      </c>
      <c r="D2011" s="81">
        <v>44147</v>
      </c>
      <c r="E2011" s="49" t="s">
        <v>1312</v>
      </c>
      <c r="F2011" t="s">
        <v>1314</v>
      </c>
      <c r="H2011" s="3">
        <v>8000</v>
      </c>
      <c r="I2011" s="3">
        <f t="shared" si="35"/>
        <v>918617.82000000007</v>
      </c>
    </row>
    <row r="2012" spans="1:9" x14ac:dyDescent="0.25">
      <c r="A2012" t="s">
        <v>165</v>
      </c>
      <c r="B2012">
        <v>122</v>
      </c>
      <c r="C2012">
        <v>14364</v>
      </c>
      <c r="D2012" s="81">
        <v>44147</v>
      </c>
      <c r="E2012" s="49" t="s">
        <v>1312</v>
      </c>
      <c r="F2012" t="s">
        <v>1270</v>
      </c>
      <c r="H2012" s="3">
        <v>7000</v>
      </c>
      <c r="I2012" s="3">
        <f t="shared" si="35"/>
        <v>911617.82000000007</v>
      </c>
    </row>
    <row r="2013" spans="1:9" x14ac:dyDescent="0.25">
      <c r="A2013" t="s">
        <v>165</v>
      </c>
      <c r="B2013">
        <v>122</v>
      </c>
      <c r="C2013">
        <v>14365</v>
      </c>
      <c r="D2013" s="81">
        <v>44147</v>
      </c>
      <c r="E2013" s="49" t="s">
        <v>1312</v>
      </c>
      <c r="F2013" t="s">
        <v>1315</v>
      </c>
      <c r="H2013" s="3">
        <v>15000</v>
      </c>
      <c r="I2013" s="3">
        <f t="shared" si="35"/>
        <v>896617.82000000007</v>
      </c>
    </row>
    <row r="2014" spans="1:9" x14ac:dyDescent="0.25">
      <c r="A2014" t="s">
        <v>165</v>
      </c>
      <c r="B2014">
        <v>122</v>
      </c>
      <c r="C2014">
        <v>14366</v>
      </c>
      <c r="D2014" s="81">
        <v>44147</v>
      </c>
      <c r="E2014" s="49" t="s">
        <v>1312</v>
      </c>
      <c r="F2014" t="s">
        <v>1266</v>
      </c>
      <c r="H2014" s="3">
        <v>20000</v>
      </c>
      <c r="I2014" s="3">
        <f t="shared" si="35"/>
        <v>876617.82000000007</v>
      </c>
    </row>
    <row r="2015" spans="1:9" x14ac:dyDescent="0.25">
      <c r="C2015">
        <v>14367</v>
      </c>
      <c r="D2015" s="81">
        <v>44147</v>
      </c>
      <c r="E2015" s="49" t="s">
        <v>43</v>
      </c>
      <c r="F2015" t="s">
        <v>43</v>
      </c>
      <c r="I2015" s="3">
        <f t="shared" si="35"/>
        <v>876617.82000000007</v>
      </c>
    </row>
    <row r="2016" spans="1:9" x14ac:dyDescent="0.25">
      <c r="A2016" t="s">
        <v>165</v>
      </c>
      <c r="B2016">
        <v>122</v>
      </c>
      <c r="C2016">
        <v>14368</v>
      </c>
      <c r="D2016" s="81">
        <v>44147</v>
      </c>
      <c r="E2016" s="49" t="s">
        <v>1312</v>
      </c>
      <c r="F2016" t="s">
        <v>1316</v>
      </c>
      <c r="H2016" s="3">
        <v>18000</v>
      </c>
      <c r="I2016" s="3">
        <f t="shared" si="35"/>
        <v>858617.82000000007</v>
      </c>
    </row>
    <row r="2017" spans="1:9" x14ac:dyDescent="0.25">
      <c r="A2017" t="s">
        <v>165</v>
      </c>
      <c r="B2017">
        <v>122</v>
      </c>
      <c r="C2017">
        <v>14369</v>
      </c>
      <c r="D2017" s="81">
        <v>44147</v>
      </c>
      <c r="E2017" s="49" t="s">
        <v>1312</v>
      </c>
      <c r="F2017" t="s">
        <v>1317</v>
      </c>
      <c r="H2017" s="3">
        <v>9000</v>
      </c>
      <c r="I2017" s="3">
        <f t="shared" si="35"/>
        <v>849617.82000000007</v>
      </c>
    </row>
    <row r="2018" spans="1:9" x14ac:dyDescent="0.25">
      <c r="A2018" t="s">
        <v>165</v>
      </c>
      <c r="B2018">
        <v>122</v>
      </c>
      <c r="C2018">
        <v>14370</v>
      </c>
      <c r="D2018" s="81">
        <v>44147</v>
      </c>
      <c r="E2018" s="49" t="s">
        <v>1312</v>
      </c>
      <c r="F2018" t="s">
        <v>1258</v>
      </c>
      <c r="H2018" s="3">
        <v>20000</v>
      </c>
      <c r="I2018" s="3">
        <f t="shared" si="35"/>
        <v>829617.82000000007</v>
      </c>
    </row>
    <row r="2019" spans="1:9" x14ac:dyDescent="0.25">
      <c r="A2019" t="s">
        <v>165</v>
      </c>
      <c r="B2019">
        <v>122</v>
      </c>
      <c r="C2019">
        <v>14371</v>
      </c>
      <c r="D2019" s="81">
        <v>44147</v>
      </c>
      <c r="E2019" s="49" t="s">
        <v>1312</v>
      </c>
      <c r="F2019" t="s">
        <v>1318</v>
      </c>
      <c r="H2019" s="3">
        <v>20000</v>
      </c>
      <c r="I2019" s="3">
        <f t="shared" si="35"/>
        <v>809617.82000000007</v>
      </c>
    </row>
    <row r="2020" spans="1:9" x14ac:dyDescent="0.25">
      <c r="A2020" t="s">
        <v>165</v>
      </c>
      <c r="B2020">
        <v>421</v>
      </c>
      <c r="C2020">
        <v>14372</v>
      </c>
      <c r="D2020" s="81">
        <v>44147</v>
      </c>
      <c r="E2020" s="49" t="s">
        <v>155</v>
      </c>
      <c r="F2020" t="s">
        <v>1319</v>
      </c>
      <c r="H2020" s="3">
        <v>15000</v>
      </c>
      <c r="I2020" s="3">
        <f t="shared" si="35"/>
        <v>794617.82000000007</v>
      </c>
    </row>
    <row r="2021" spans="1:9" x14ac:dyDescent="0.25">
      <c r="C2021">
        <v>14373</v>
      </c>
      <c r="D2021" s="81">
        <v>44148</v>
      </c>
      <c r="E2021" s="49" t="s">
        <v>43</v>
      </c>
      <c r="F2021" t="s">
        <v>43</v>
      </c>
      <c r="I2021" s="3">
        <f t="shared" si="35"/>
        <v>794617.82000000007</v>
      </c>
    </row>
    <row r="2022" spans="1:9" x14ac:dyDescent="0.25">
      <c r="C2022">
        <v>14374</v>
      </c>
      <c r="D2022" s="81">
        <v>44148</v>
      </c>
      <c r="E2022" s="49" t="s">
        <v>43</v>
      </c>
      <c r="F2022" t="s">
        <v>43</v>
      </c>
      <c r="I2022" s="3">
        <f t="shared" si="35"/>
        <v>794617.82000000007</v>
      </c>
    </row>
    <row r="2023" spans="1:9" x14ac:dyDescent="0.25">
      <c r="A2023" t="s">
        <v>165</v>
      </c>
      <c r="B2023">
        <v>421</v>
      </c>
      <c r="C2023">
        <v>14375</v>
      </c>
      <c r="D2023" s="81">
        <v>44148</v>
      </c>
      <c r="E2023" s="49" t="s">
        <v>282</v>
      </c>
      <c r="F2023" t="s">
        <v>1320</v>
      </c>
      <c r="H2023" s="3">
        <v>2000</v>
      </c>
      <c r="I2023" s="3">
        <f t="shared" si="35"/>
        <v>792617.82000000007</v>
      </c>
    </row>
    <row r="2024" spans="1:9" x14ac:dyDescent="0.25">
      <c r="A2024" t="s">
        <v>165</v>
      </c>
      <c r="B2024">
        <v>221</v>
      </c>
      <c r="C2024">
        <v>14476</v>
      </c>
      <c r="D2024" s="81">
        <v>44148</v>
      </c>
      <c r="E2024" s="49" t="s">
        <v>352</v>
      </c>
      <c r="F2024" t="s">
        <v>178</v>
      </c>
      <c r="H2024" s="3">
        <v>56412.27</v>
      </c>
      <c r="I2024" s="3">
        <f t="shared" si="35"/>
        <v>736205.55</v>
      </c>
    </row>
    <row r="2025" spans="1:9" x14ac:dyDescent="0.25">
      <c r="A2025" t="s">
        <v>165</v>
      </c>
      <c r="B2025">
        <v>213</v>
      </c>
      <c r="C2025">
        <v>14477</v>
      </c>
      <c r="D2025" s="81">
        <v>44148</v>
      </c>
      <c r="E2025" s="49" t="s">
        <v>1321</v>
      </c>
      <c r="F2025" t="s">
        <v>177</v>
      </c>
      <c r="H2025" s="3">
        <v>1230</v>
      </c>
      <c r="I2025" s="3">
        <f t="shared" si="35"/>
        <v>734975.55</v>
      </c>
    </row>
    <row r="2026" spans="1:9" x14ac:dyDescent="0.25">
      <c r="A2026" t="s">
        <v>165</v>
      </c>
      <c r="B2026">
        <v>213</v>
      </c>
      <c r="C2026">
        <v>14478</v>
      </c>
      <c r="D2026" s="81">
        <v>44148</v>
      </c>
      <c r="E2026" s="49" t="s">
        <v>171</v>
      </c>
      <c r="F2026" t="s">
        <v>1322</v>
      </c>
      <c r="H2026" s="3">
        <v>3000</v>
      </c>
      <c r="I2026" s="3">
        <f t="shared" si="35"/>
        <v>731975.55</v>
      </c>
    </row>
    <row r="2027" spans="1:9" x14ac:dyDescent="0.25">
      <c r="A2027" t="s">
        <v>165</v>
      </c>
      <c r="B2027">
        <v>427</v>
      </c>
      <c r="C2027">
        <v>14479</v>
      </c>
      <c r="D2027" s="81">
        <v>44148</v>
      </c>
      <c r="E2027" s="49" t="s">
        <v>1323</v>
      </c>
      <c r="F2027" t="s">
        <v>1324</v>
      </c>
      <c r="H2027" s="3">
        <v>29000</v>
      </c>
      <c r="I2027" s="3">
        <f t="shared" si="35"/>
        <v>702975.55</v>
      </c>
    </row>
    <row r="2028" spans="1:9" x14ac:dyDescent="0.25">
      <c r="B2028">
        <v>426</v>
      </c>
      <c r="C2028">
        <v>14480</v>
      </c>
      <c r="D2028" s="81">
        <v>44148</v>
      </c>
      <c r="E2028" s="49" t="s">
        <v>1325</v>
      </c>
      <c r="F2028" t="s">
        <v>1326</v>
      </c>
      <c r="H2028" s="3">
        <v>14160</v>
      </c>
      <c r="I2028" s="3">
        <f t="shared" si="35"/>
        <v>688815.55</v>
      </c>
    </row>
    <row r="2029" spans="1:9" x14ac:dyDescent="0.25">
      <c r="A2029" t="s">
        <v>165</v>
      </c>
      <c r="B2029">
        <v>241</v>
      </c>
      <c r="C2029">
        <v>14481</v>
      </c>
      <c r="D2029" s="81">
        <v>44148</v>
      </c>
      <c r="E2029" s="49" t="s">
        <v>1327</v>
      </c>
      <c r="F2029" t="s">
        <v>1328</v>
      </c>
      <c r="H2029" s="3">
        <v>10091</v>
      </c>
      <c r="I2029" s="3">
        <f t="shared" si="35"/>
        <v>678724.55</v>
      </c>
    </row>
    <row r="2030" spans="1:9" x14ac:dyDescent="0.25">
      <c r="A2030" t="s">
        <v>165</v>
      </c>
      <c r="B2030">
        <v>426</v>
      </c>
      <c r="C2030">
        <v>14482</v>
      </c>
      <c r="D2030" s="81">
        <v>44148</v>
      </c>
      <c r="E2030" s="49" t="s">
        <v>1329</v>
      </c>
      <c r="F2030" t="s">
        <v>189</v>
      </c>
      <c r="H2030" s="3">
        <v>6608</v>
      </c>
      <c r="I2030" s="3">
        <f t="shared" si="35"/>
        <v>672116.55</v>
      </c>
    </row>
    <row r="2031" spans="1:9" x14ac:dyDescent="0.25">
      <c r="A2031" t="s">
        <v>165</v>
      </c>
      <c r="B2031">
        <v>346</v>
      </c>
      <c r="C2031">
        <v>14483</v>
      </c>
      <c r="D2031" s="81">
        <v>44148</v>
      </c>
      <c r="E2031" s="49" t="s">
        <v>1330</v>
      </c>
      <c r="F2031" t="s">
        <v>1315</v>
      </c>
      <c r="H2031" s="3">
        <v>136270</v>
      </c>
      <c r="I2031" s="3">
        <f t="shared" si="35"/>
        <v>535846.55000000005</v>
      </c>
    </row>
    <row r="2032" spans="1:9" x14ac:dyDescent="0.25">
      <c r="A2032" t="s">
        <v>165</v>
      </c>
      <c r="B2032">
        <v>421</v>
      </c>
      <c r="C2032">
        <v>14484</v>
      </c>
      <c r="D2032" s="81">
        <v>44148</v>
      </c>
      <c r="E2032" s="49" t="s">
        <v>1331</v>
      </c>
      <c r="F2032" t="s">
        <v>1315</v>
      </c>
      <c r="H2032" s="3">
        <v>50000</v>
      </c>
      <c r="I2032" s="3">
        <f t="shared" si="35"/>
        <v>485846.55000000005</v>
      </c>
    </row>
    <row r="2033" spans="1:9" x14ac:dyDescent="0.25">
      <c r="A2033" t="s">
        <v>165</v>
      </c>
      <c r="B2033">
        <v>293</v>
      </c>
      <c r="C2033">
        <v>14485</v>
      </c>
      <c r="D2033" s="81">
        <v>44148</v>
      </c>
      <c r="E2033" s="49" t="s">
        <v>1332</v>
      </c>
      <c r="F2033" t="s">
        <v>1274</v>
      </c>
      <c r="H2033" s="3">
        <v>72000</v>
      </c>
      <c r="I2033" s="3">
        <f t="shared" si="35"/>
        <v>413846.55000000005</v>
      </c>
    </row>
    <row r="2034" spans="1:9" x14ac:dyDescent="0.25">
      <c r="A2034" t="s">
        <v>165</v>
      </c>
      <c r="B2034">
        <v>426</v>
      </c>
      <c r="C2034">
        <v>14486</v>
      </c>
      <c r="D2034" s="81">
        <v>44151</v>
      </c>
      <c r="E2034" s="49" t="s">
        <v>1333</v>
      </c>
      <c r="F2034" t="s">
        <v>1334</v>
      </c>
      <c r="H2034" s="3">
        <v>5200</v>
      </c>
      <c r="I2034" s="3">
        <f t="shared" si="35"/>
        <v>408646.55000000005</v>
      </c>
    </row>
    <row r="2035" spans="1:9" x14ac:dyDescent="0.25">
      <c r="A2035" t="s">
        <v>165</v>
      </c>
      <c r="B2035">
        <v>346</v>
      </c>
      <c r="C2035">
        <v>14487</v>
      </c>
      <c r="D2035" s="81">
        <v>44151</v>
      </c>
      <c r="E2035" s="49" t="s">
        <v>1335</v>
      </c>
      <c r="F2035" t="s">
        <v>1336</v>
      </c>
      <c r="H2035" s="3">
        <v>55000</v>
      </c>
      <c r="I2035" s="3">
        <f t="shared" si="35"/>
        <v>353646.55000000005</v>
      </c>
    </row>
    <row r="2036" spans="1:9" x14ac:dyDescent="0.25">
      <c r="A2036" t="s">
        <v>165</v>
      </c>
      <c r="B2036">
        <v>345</v>
      </c>
      <c r="C2036">
        <v>14488</v>
      </c>
      <c r="D2036" s="81">
        <v>44151</v>
      </c>
      <c r="E2036" s="49" t="s">
        <v>1337</v>
      </c>
      <c r="F2036" t="s">
        <v>1315</v>
      </c>
      <c r="H2036" s="3">
        <v>5000</v>
      </c>
      <c r="I2036" s="3">
        <f t="shared" si="35"/>
        <v>348646.55000000005</v>
      </c>
    </row>
    <row r="2037" spans="1:9" x14ac:dyDescent="0.25">
      <c r="A2037" t="s">
        <v>165</v>
      </c>
      <c r="B2037">
        <v>421</v>
      </c>
      <c r="C2037">
        <v>14489</v>
      </c>
      <c r="D2037" s="81">
        <v>44151</v>
      </c>
      <c r="E2037" s="49" t="s">
        <v>1338</v>
      </c>
      <c r="F2037" t="s">
        <v>1339</v>
      </c>
      <c r="H2037" s="3">
        <v>25840</v>
      </c>
      <c r="I2037" s="3">
        <f t="shared" si="35"/>
        <v>322806.55000000005</v>
      </c>
    </row>
    <row r="2038" spans="1:9" x14ac:dyDescent="0.25">
      <c r="A2038" t="s">
        <v>165</v>
      </c>
      <c r="B2038">
        <v>421</v>
      </c>
      <c r="C2038">
        <v>14490</v>
      </c>
      <c r="D2038" s="81">
        <v>44152</v>
      </c>
      <c r="E2038" s="49" t="s">
        <v>155</v>
      </c>
      <c r="F2038" t="s">
        <v>1340</v>
      </c>
      <c r="H2038" s="3">
        <v>2000</v>
      </c>
      <c r="I2038" s="3">
        <f t="shared" si="35"/>
        <v>320806.55000000005</v>
      </c>
    </row>
    <row r="2039" spans="1:9" x14ac:dyDescent="0.25">
      <c r="A2039" t="s">
        <v>165</v>
      </c>
      <c r="B2039">
        <v>421</v>
      </c>
      <c r="C2039">
        <v>14491</v>
      </c>
      <c r="D2039" s="81">
        <v>44152</v>
      </c>
      <c r="E2039" s="49" t="s">
        <v>1341</v>
      </c>
      <c r="F2039" t="s">
        <v>1342</v>
      </c>
      <c r="H2039" s="3">
        <v>5000</v>
      </c>
      <c r="I2039" s="3">
        <f t="shared" si="35"/>
        <v>315806.55000000005</v>
      </c>
    </row>
    <row r="2040" spans="1:9" x14ac:dyDescent="0.25">
      <c r="A2040" t="s">
        <v>165</v>
      </c>
      <c r="B2040">
        <v>421</v>
      </c>
      <c r="C2040">
        <v>14492</v>
      </c>
      <c r="D2040" s="81">
        <v>44152</v>
      </c>
      <c r="E2040" s="49" t="s">
        <v>1343</v>
      </c>
      <c r="F2040" t="s">
        <v>1344</v>
      </c>
      <c r="H2040" s="3">
        <v>10000</v>
      </c>
      <c r="I2040" s="3">
        <f t="shared" si="35"/>
        <v>305806.55000000005</v>
      </c>
    </row>
    <row r="2041" spans="1:9" x14ac:dyDescent="0.25">
      <c r="C2041">
        <v>14376</v>
      </c>
      <c r="D2041" s="81">
        <v>44154</v>
      </c>
      <c r="E2041" s="49" t="s">
        <v>43</v>
      </c>
      <c r="F2041" t="s">
        <v>43</v>
      </c>
      <c r="I2041" s="3">
        <f t="shared" si="35"/>
        <v>305806.55000000005</v>
      </c>
    </row>
    <row r="2042" spans="1:9" x14ac:dyDescent="0.25">
      <c r="B2042">
        <v>342</v>
      </c>
      <c r="C2042">
        <v>14377</v>
      </c>
      <c r="D2042" s="81">
        <v>44154</v>
      </c>
      <c r="E2042" s="49" t="s">
        <v>192</v>
      </c>
      <c r="F2042" t="s">
        <v>1345</v>
      </c>
      <c r="H2042" s="3">
        <v>43000</v>
      </c>
      <c r="I2042" s="3">
        <f t="shared" si="35"/>
        <v>262806.55000000005</v>
      </c>
    </row>
    <row r="2043" spans="1:9" x14ac:dyDescent="0.25">
      <c r="A2043" t="s">
        <v>165</v>
      </c>
      <c r="B2043">
        <v>421</v>
      </c>
      <c r="C2043">
        <v>14378</v>
      </c>
      <c r="D2043" s="81">
        <v>44154</v>
      </c>
      <c r="E2043" s="49" t="s">
        <v>1346</v>
      </c>
      <c r="F2043" t="s">
        <v>1347</v>
      </c>
      <c r="H2043" s="3">
        <v>5000</v>
      </c>
      <c r="I2043" s="3">
        <f t="shared" si="35"/>
        <v>257806.55000000005</v>
      </c>
    </row>
    <row r="2044" spans="1:9" x14ac:dyDescent="0.25">
      <c r="C2044">
        <v>14379</v>
      </c>
      <c r="D2044" s="81">
        <v>44154</v>
      </c>
      <c r="E2044" s="49" t="s">
        <v>43</v>
      </c>
      <c r="F2044" t="s">
        <v>43</v>
      </c>
      <c r="I2044" s="3">
        <f t="shared" si="35"/>
        <v>257806.55000000005</v>
      </c>
    </row>
    <row r="2045" spans="1:9" x14ac:dyDescent="0.25">
      <c r="C2045">
        <v>14380</v>
      </c>
      <c r="D2045" s="81">
        <v>44154</v>
      </c>
      <c r="E2045" s="49" t="s">
        <v>43</v>
      </c>
      <c r="F2045" t="s">
        <v>43</v>
      </c>
      <c r="I2045" s="3">
        <f t="shared" si="35"/>
        <v>257806.55000000005</v>
      </c>
    </row>
    <row r="2046" spans="1:9" x14ac:dyDescent="0.25">
      <c r="A2046" t="s">
        <v>165</v>
      </c>
      <c r="B2046">
        <v>346</v>
      </c>
      <c r="C2046">
        <v>14381</v>
      </c>
      <c r="D2046" s="81">
        <v>44154</v>
      </c>
      <c r="E2046" s="49" t="s">
        <v>1348</v>
      </c>
      <c r="F2046" t="s">
        <v>1349</v>
      </c>
      <c r="H2046" s="3">
        <v>17000</v>
      </c>
      <c r="I2046" s="3">
        <f t="shared" si="35"/>
        <v>240806.55000000005</v>
      </c>
    </row>
    <row r="2047" spans="1:9" x14ac:dyDescent="0.25">
      <c r="A2047" t="s">
        <v>165</v>
      </c>
      <c r="B2047">
        <v>421</v>
      </c>
      <c r="C2047">
        <v>14382</v>
      </c>
      <c r="D2047" s="81">
        <v>44154</v>
      </c>
      <c r="E2047" s="49" t="s">
        <v>418</v>
      </c>
      <c r="F2047" t="s">
        <v>1278</v>
      </c>
      <c r="H2047" s="3">
        <v>5000</v>
      </c>
      <c r="I2047" s="3">
        <f t="shared" si="35"/>
        <v>235806.55000000005</v>
      </c>
    </row>
    <row r="2048" spans="1:9" x14ac:dyDescent="0.25">
      <c r="B2048">
        <v>346</v>
      </c>
      <c r="C2048">
        <v>14383</v>
      </c>
      <c r="D2048" s="81">
        <v>44154</v>
      </c>
      <c r="E2048" s="49" t="s">
        <v>1350</v>
      </c>
      <c r="F2048" t="s">
        <v>1336</v>
      </c>
      <c r="H2048" s="3">
        <v>60300</v>
      </c>
      <c r="I2048" s="3">
        <f t="shared" si="35"/>
        <v>175506.55000000005</v>
      </c>
    </row>
    <row r="2049" spans="1:9" x14ac:dyDescent="0.25">
      <c r="D2049" s="81">
        <v>44155</v>
      </c>
      <c r="E2049" s="49" t="s">
        <v>41</v>
      </c>
      <c r="F2049" t="s">
        <v>41</v>
      </c>
      <c r="G2049" s="108">
        <v>92087.5</v>
      </c>
      <c r="I2049" s="3">
        <f t="shared" si="35"/>
        <v>267594.05000000005</v>
      </c>
    </row>
    <row r="2050" spans="1:9" x14ac:dyDescent="0.25">
      <c r="C2050">
        <v>14384</v>
      </c>
      <c r="D2050" s="81">
        <v>37583</v>
      </c>
      <c r="E2050" s="49" t="s">
        <v>43</v>
      </c>
      <c r="F2050" t="s">
        <v>43</v>
      </c>
      <c r="I2050" s="3">
        <f t="shared" si="35"/>
        <v>267594.05000000005</v>
      </c>
    </row>
    <row r="2051" spans="1:9" x14ac:dyDescent="0.25">
      <c r="C2051">
        <v>14385</v>
      </c>
      <c r="D2051" s="81">
        <v>44158</v>
      </c>
      <c r="E2051" s="49" t="s">
        <v>43</v>
      </c>
      <c r="F2051" t="s">
        <v>43</v>
      </c>
      <c r="I2051" s="3">
        <f t="shared" si="35"/>
        <v>267594.05000000005</v>
      </c>
    </row>
    <row r="2052" spans="1:9" x14ac:dyDescent="0.25">
      <c r="A2052" t="s">
        <v>165</v>
      </c>
      <c r="B2052">
        <v>426</v>
      </c>
      <c r="C2052">
        <v>14386</v>
      </c>
      <c r="D2052" s="81">
        <v>44158</v>
      </c>
      <c r="E2052" s="49" t="s">
        <v>1351</v>
      </c>
      <c r="F2052" t="s">
        <v>1352</v>
      </c>
      <c r="H2052" s="3">
        <v>18500</v>
      </c>
      <c r="I2052" s="3">
        <f t="shared" si="35"/>
        <v>249094.05000000005</v>
      </c>
    </row>
    <row r="2053" spans="1:9" x14ac:dyDescent="0.25">
      <c r="A2053" t="s">
        <v>165</v>
      </c>
      <c r="B2053">
        <v>421</v>
      </c>
      <c r="C2053">
        <v>14387</v>
      </c>
      <c r="D2053" s="81">
        <v>44158</v>
      </c>
      <c r="E2053" s="49" t="s">
        <v>287</v>
      </c>
      <c r="F2053" t="s">
        <v>1353</v>
      </c>
      <c r="H2053" s="3">
        <v>10000</v>
      </c>
      <c r="I2053" s="3">
        <f t="shared" si="35"/>
        <v>239094.05000000005</v>
      </c>
    </row>
    <row r="2054" spans="1:9" x14ac:dyDescent="0.25">
      <c r="A2054" t="s">
        <v>165</v>
      </c>
      <c r="B2054">
        <v>346</v>
      </c>
      <c r="C2054">
        <v>14388</v>
      </c>
      <c r="D2054" s="81">
        <v>44158</v>
      </c>
      <c r="E2054" s="49" t="s">
        <v>1354</v>
      </c>
      <c r="F2054" t="s">
        <v>1315</v>
      </c>
      <c r="H2054" s="3">
        <v>200000</v>
      </c>
      <c r="I2054" s="3">
        <f t="shared" si="35"/>
        <v>39094.050000000047</v>
      </c>
    </row>
    <row r="2055" spans="1:9" x14ac:dyDescent="0.25">
      <c r="D2055" s="81">
        <v>44159</v>
      </c>
      <c r="E2055" s="49" t="s">
        <v>41</v>
      </c>
      <c r="F2055" t="s">
        <v>41</v>
      </c>
      <c r="G2055" s="108">
        <v>1000000</v>
      </c>
      <c r="I2055" s="3">
        <f t="shared" si="35"/>
        <v>1039094.05</v>
      </c>
    </row>
    <row r="2056" spans="1:9" x14ac:dyDescent="0.25">
      <c r="A2056" t="s">
        <v>165</v>
      </c>
      <c r="B2056">
        <v>122</v>
      </c>
      <c r="C2056">
        <v>14389</v>
      </c>
      <c r="D2056" s="81">
        <v>44160</v>
      </c>
      <c r="E2056" s="49" t="s">
        <v>1312</v>
      </c>
      <c r="F2056" t="s">
        <v>1313</v>
      </c>
      <c r="H2056" s="3">
        <v>20000</v>
      </c>
      <c r="I2056" s="3">
        <f t="shared" si="35"/>
        <v>1019094.05</v>
      </c>
    </row>
    <row r="2057" spans="1:9" x14ac:dyDescent="0.25">
      <c r="A2057" t="s">
        <v>165</v>
      </c>
      <c r="B2057">
        <v>122</v>
      </c>
      <c r="C2057">
        <v>14390</v>
      </c>
      <c r="D2057" s="81">
        <v>44160</v>
      </c>
      <c r="E2057" s="49" t="s">
        <v>1312</v>
      </c>
      <c r="F2057" t="s">
        <v>1315</v>
      </c>
      <c r="H2057" s="3">
        <v>15000</v>
      </c>
      <c r="I2057" s="3">
        <f t="shared" si="35"/>
        <v>1004094.05</v>
      </c>
    </row>
    <row r="2058" spans="1:9" x14ac:dyDescent="0.25">
      <c r="A2058" t="s">
        <v>165</v>
      </c>
      <c r="B2058">
        <v>122</v>
      </c>
      <c r="C2058">
        <v>14391</v>
      </c>
      <c r="D2058" s="81">
        <v>44160</v>
      </c>
      <c r="E2058" s="49" t="s">
        <v>1312</v>
      </c>
      <c r="F2058" t="s">
        <v>419</v>
      </c>
      <c r="H2058" s="3">
        <v>15000</v>
      </c>
      <c r="I2058" s="3">
        <f t="shared" si="35"/>
        <v>989094.05</v>
      </c>
    </row>
    <row r="2059" spans="1:9" x14ac:dyDescent="0.25">
      <c r="A2059" t="s">
        <v>165</v>
      </c>
      <c r="B2059">
        <v>122</v>
      </c>
      <c r="C2059">
        <v>14392</v>
      </c>
      <c r="D2059" s="81">
        <v>44160</v>
      </c>
      <c r="E2059" s="49" t="s">
        <v>1312</v>
      </c>
      <c r="F2059" t="s">
        <v>194</v>
      </c>
      <c r="H2059" s="3">
        <v>10000</v>
      </c>
      <c r="I2059" s="3">
        <f t="shared" si="35"/>
        <v>979094.05</v>
      </c>
    </row>
    <row r="2060" spans="1:9" x14ac:dyDescent="0.25">
      <c r="B2060">
        <v>122</v>
      </c>
      <c r="C2060">
        <v>14393</v>
      </c>
      <c r="D2060" s="81">
        <v>44160</v>
      </c>
      <c r="E2060" s="49" t="s">
        <v>1312</v>
      </c>
      <c r="F2060" t="s">
        <v>312</v>
      </c>
      <c r="H2060" s="3">
        <v>7000</v>
      </c>
      <c r="I2060" s="3">
        <f t="shared" si="35"/>
        <v>972094.05</v>
      </c>
    </row>
    <row r="2061" spans="1:9" x14ac:dyDescent="0.25">
      <c r="A2061" t="s">
        <v>165</v>
      </c>
      <c r="B2061">
        <v>122</v>
      </c>
      <c r="C2061">
        <v>14394</v>
      </c>
      <c r="D2061" s="81">
        <v>44160</v>
      </c>
      <c r="E2061" s="49" t="s">
        <v>1312</v>
      </c>
      <c r="F2061" t="s">
        <v>49</v>
      </c>
      <c r="H2061" s="3">
        <v>6000</v>
      </c>
      <c r="I2061" s="3">
        <f t="shared" si="35"/>
        <v>966094.05</v>
      </c>
    </row>
    <row r="2062" spans="1:9" x14ac:dyDescent="0.25">
      <c r="B2062">
        <v>122</v>
      </c>
      <c r="C2062">
        <v>14395</v>
      </c>
      <c r="D2062" s="81">
        <v>44160</v>
      </c>
      <c r="E2062" s="49" t="s">
        <v>1312</v>
      </c>
      <c r="F2062" t="s">
        <v>1265</v>
      </c>
      <c r="H2062" s="3">
        <v>8000</v>
      </c>
      <c r="I2062" s="3">
        <f t="shared" si="35"/>
        <v>958094.05</v>
      </c>
    </row>
    <row r="2063" spans="1:9" x14ac:dyDescent="0.25">
      <c r="A2063" t="s">
        <v>165</v>
      </c>
      <c r="B2063">
        <v>122</v>
      </c>
      <c r="C2063">
        <v>14396</v>
      </c>
      <c r="D2063" s="81">
        <v>44160</v>
      </c>
      <c r="E2063" s="49" t="s">
        <v>1312</v>
      </c>
      <c r="F2063" t="s">
        <v>293</v>
      </c>
      <c r="H2063" s="3">
        <v>5000</v>
      </c>
      <c r="I2063" s="3">
        <f t="shared" si="35"/>
        <v>953094.05</v>
      </c>
    </row>
    <row r="2064" spans="1:9" x14ac:dyDescent="0.25">
      <c r="C2064">
        <v>14397</v>
      </c>
      <c r="D2064" s="81">
        <v>44160</v>
      </c>
      <c r="E2064" s="49" t="s">
        <v>43</v>
      </c>
      <c r="F2064" t="s">
        <v>43</v>
      </c>
      <c r="I2064" s="3">
        <f>+I2063+G2064-H2064</f>
        <v>953094.05</v>
      </c>
    </row>
    <row r="2065" spans="1:13" x14ac:dyDescent="0.25">
      <c r="C2065">
        <v>14398</v>
      </c>
      <c r="D2065" s="81">
        <v>44160</v>
      </c>
      <c r="E2065" s="49" t="s">
        <v>43</v>
      </c>
      <c r="F2065" t="s">
        <v>43</v>
      </c>
      <c r="I2065" s="3">
        <f t="shared" si="35"/>
        <v>953094.05</v>
      </c>
    </row>
    <row r="2066" spans="1:13" x14ac:dyDescent="0.25">
      <c r="C2066">
        <v>14399</v>
      </c>
      <c r="D2066" s="81">
        <v>44160</v>
      </c>
      <c r="E2066" s="49" t="s">
        <v>43</v>
      </c>
      <c r="F2066" t="s">
        <v>43</v>
      </c>
      <c r="I2066" s="3">
        <f t="shared" ref="I2066:I2132" si="36">+I2065+G2066-H2066</f>
        <v>953094.05</v>
      </c>
    </row>
    <row r="2067" spans="1:13" x14ac:dyDescent="0.25">
      <c r="A2067" t="s">
        <v>165</v>
      </c>
      <c r="B2067">
        <v>122</v>
      </c>
      <c r="C2067">
        <v>14400</v>
      </c>
      <c r="D2067" s="81">
        <v>44160</v>
      </c>
      <c r="E2067" s="49" t="s">
        <v>1312</v>
      </c>
      <c r="F2067" t="s">
        <v>1317</v>
      </c>
      <c r="H2067" s="3">
        <v>9000</v>
      </c>
      <c r="I2067" s="3">
        <f t="shared" si="36"/>
        <v>944094.05</v>
      </c>
      <c r="M2067" t="s">
        <v>166</v>
      </c>
    </row>
    <row r="2068" spans="1:13" x14ac:dyDescent="0.25">
      <c r="A2068" t="s">
        <v>165</v>
      </c>
      <c r="B2068">
        <v>122</v>
      </c>
      <c r="C2068">
        <v>14401</v>
      </c>
      <c r="D2068" s="81">
        <v>44160</v>
      </c>
      <c r="E2068" s="49" t="s">
        <v>1312</v>
      </c>
      <c r="F2068" t="s">
        <v>1276</v>
      </c>
      <c r="H2068" s="3">
        <v>15000</v>
      </c>
      <c r="I2068" s="3">
        <f t="shared" si="36"/>
        <v>929094.05</v>
      </c>
    </row>
    <row r="2069" spans="1:13" x14ac:dyDescent="0.25">
      <c r="A2069" t="s">
        <v>165</v>
      </c>
      <c r="B2069">
        <v>122</v>
      </c>
      <c r="C2069">
        <v>14402</v>
      </c>
      <c r="D2069" s="81">
        <v>44160</v>
      </c>
      <c r="E2069" s="49" t="s">
        <v>1312</v>
      </c>
      <c r="F2069" t="s">
        <v>1264</v>
      </c>
      <c r="H2069" s="3">
        <v>20000</v>
      </c>
      <c r="I2069" s="3">
        <f t="shared" si="36"/>
        <v>909094.05</v>
      </c>
    </row>
    <row r="2070" spans="1:13" x14ac:dyDescent="0.25">
      <c r="C2070">
        <v>14403</v>
      </c>
      <c r="D2070" s="81">
        <v>44160</v>
      </c>
      <c r="E2070" s="49" t="s">
        <v>43</v>
      </c>
      <c r="F2070" t="s">
        <v>43</v>
      </c>
      <c r="I2070" s="3">
        <f t="shared" si="36"/>
        <v>909094.05</v>
      </c>
    </row>
    <row r="2071" spans="1:13" x14ac:dyDescent="0.25">
      <c r="A2071" t="s">
        <v>165</v>
      </c>
      <c r="B2071">
        <v>122</v>
      </c>
      <c r="C2071">
        <v>14404</v>
      </c>
      <c r="D2071" s="81">
        <v>44160</v>
      </c>
      <c r="E2071" s="49" t="s">
        <v>1312</v>
      </c>
      <c r="F2071" t="s">
        <v>1314</v>
      </c>
      <c r="H2071" s="3">
        <v>8000</v>
      </c>
      <c r="I2071" s="3">
        <f t="shared" si="36"/>
        <v>901094.05</v>
      </c>
    </row>
    <row r="2072" spans="1:13" x14ac:dyDescent="0.25">
      <c r="B2072">
        <v>122</v>
      </c>
      <c r="C2072">
        <v>14405</v>
      </c>
      <c r="D2072" s="81">
        <v>44160</v>
      </c>
      <c r="E2072" s="49" t="s">
        <v>1312</v>
      </c>
      <c r="F2072" t="s">
        <v>1355</v>
      </c>
      <c r="H2072" s="3">
        <v>7500</v>
      </c>
      <c r="I2072" s="3">
        <f t="shared" si="36"/>
        <v>893594.05</v>
      </c>
    </row>
    <row r="2073" spans="1:13" x14ac:dyDescent="0.25">
      <c r="A2073" t="s">
        <v>165</v>
      </c>
      <c r="B2073">
        <v>421</v>
      </c>
      <c r="C2073">
        <v>14406</v>
      </c>
      <c r="D2073" s="81">
        <v>44160</v>
      </c>
      <c r="E2073" s="49" t="s">
        <v>1331</v>
      </c>
      <c r="F2073" t="s">
        <v>1266</v>
      </c>
      <c r="H2073" s="3">
        <v>50000</v>
      </c>
      <c r="I2073" s="3">
        <f t="shared" si="36"/>
        <v>843594.05</v>
      </c>
    </row>
    <row r="2074" spans="1:13" x14ac:dyDescent="0.25">
      <c r="A2074" t="s">
        <v>165</v>
      </c>
      <c r="B2074">
        <v>122</v>
      </c>
      <c r="C2074">
        <v>14407</v>
      </c>
      <c r="D2074" s="81">
        <v>44160</v>
      </c>
      <c r="E2074" s="49" t="s">
        <v>1312</v>
      </c>
      <c r="F2074" t="s">
        <v>1258</v>
      </c>
      <c r="H2074" s="3">
        <v>20000</v>
      </c>
      <c r="I2074" s="3">
        <f t="shared" si="36"/>
        <v>823594.05</v>
      </c>
    </row>
    <row r="2075" spans="1:13" x14ac:dyDescent="0.25">
      <c r="B2075">
        <v>421</v>
      </c>
      <c r="C2075">
        <v>14408</v>
      </c>
      <c r="D2075" s="81">
        <v>44161</v>
      </c>
      <c r="E2075" s="49" t="s">
        <v>1357</v>
      </c>
      <c r="F2075" t="s">
        <v>1358</v>
      </c>
      <c r="H2075" s="3">
        <v>3000</v>
      </c>
      <c r="I2075" s="3">
        <f t="shared" si="36"/>
        <v>820594.05</v>
      </c>
    </row>
    <row r="2076" spans="1:13" x14ac:dyDescent="0.25">
      <c r="B2076">
        <v>421</v>
      </c>
      <c r="C2076">
        <v>14409</v>
      </c>
      <c r="D2076" s="81">
        <v>44161</v>
      </c>
      <c r="E2076" s="49" t="s">
        <v>62</v>
      </c>
      <c r="F2076" t="s">
        <v>1359</v>
      </c>
      <c r="H2076" s="3">
        <v>5000</v>
      </c>
      <c r="I2076" s="3">
        <f t="shared" si="36"/>
        <v>815594.05</v>
      </c>
    </row>
    <row r="2077" spans="1:13" x14ac:dyDescent="0.25">
      <c r="B2077">
        <v>122</v>
      </c>
      <c r="C2077">
        <v>14410</v>
      </c>
      <c r="D2077" s="81">
        <v>44162</v>
      </c>
      <c r="E2077" s="49" t="s">
        <v>1312</v>
      </c>
      <c r="F2077" t="s">
        <v>1356</v>
      </c>
      <c r="H2077" s="3">
        <v>5000</v>
      </c>
      <c r="I2077" s="3">
        <f t="shared" si="36"/>
        <v>810594.05</v>
      </c>
    </row>
    <row r="2078" spans="1:13" x14ac:dyDescent="0.25">
      <c r="B2078">
        <v>122</v>
      </c>
      <c r="C2078">
        <v>14411</v>
      </c>
      <c r="D2078" s="81">
        <v>44162</v>
      </c>
      <c r="E2078" s="49" t="s">
        <v>1312</v>
      </c>
      <c r="F2078" t="s">
        <v>1360</v>
      </c>
      <c r="H2078" s="3">
        <v>7000</v>
      </c>
      <c r="I2078" s="3">
        <f t="shared" si="36"/>
        <v>803594.05</v>
      </c>
    </row>
    <row r="2079" spans="1:13" x14ac:dyDescent="0.25">
      <c r="C2079">
        <v>14412</v>
      </c>
      <c r="D2079" s="81">
        <v>44162</v>
      </c>
      <c r="E2079" s="49" t="s">
        <v>43</v>
      </c>
      <c r="F2079" t="s">
        <v>43</v>
      </c>
      <c r="I2079" s="3">
        <f t="shared" si="36"/>
        <v>803594.05</v>
      </c>
    </row>
    <row r="2080" spans="1:13" x14ac:dyDescent="0.25">
      <c r="A2080" t="s">
        <v>165</v>
      </c>
      <c r="B2080">
        <v>427</v>
      </c>
      <c r="C2080">
        <v>14413</v>
      </c>
      <c r="D2080" s="81">
        <v>44165</v>
      </c>
      <c r="E2080" s="49" t="s">
        <v>1361</v>
      </c>
      <c r="F2080" t="s">
        <v>1257</v>
      </c>
      <c r="H2080" s="3">
        <v>120000</v>
      </c>
      <c r="I2080" s="3">
        <f t="shared" si="36"/>
        <v>683594.05</v>
      </c>
    </row>
    <row r="2081" spans="1:9" x14ac:dyDescent="0.25">
      <c r="C2081">
        <v>14414</v>
      </c>
      <c r="D2081" s="81">
        <v>44165</v>
      </c>
      <c r="E2081" s="49" t="s">
        <v>43</v>
      </c>
      <c r="F2081" t="s">
        <v>43</v>
      </c>
      <c r="I2081" s="3">
        <f t="shared" si="36"/>
        <v>683594.05</v>
      </c>
    </row>
    <row r="2082" spans="1:9" x14ac:dyDescent="0.25">
      <c r="A2082" t="s">
        <v>165</v>
      </c>
      <c r="B2082">
        <v>421</v>
      </c>
      <c r="C2082">
        <v>14415</v>
      </c>
      <c r="D2082" s="81">
        <v>44165</v>
      </c>
      <c r="E2082" s="49" t="s">
        <v>187</v>
      </c>
      <c r="F2082" t="s">
        <v>1362</v>
      </c>
      <c r="H2082" s="3">
        <v>3000</v>
      </c>
      <c r="I2082" s="3">
        <f t="shared" si="36"/>
        <v>680594.05</v>
      </c>
    </row>
    <row r="2083" spans="1:9" x14ac:dyDescent="0.25">
      <c r="B2083">
        <v>292</v>
      </c>
      <c r="F2083" t="s">
        <v>1663</v>
      </c>
      <c r="H2083" s="3">
        <v>19052.78</v>
      </c>
      <c r="I2083" s="3">
        <f t="shared" si="36"/>
        <v>661541.27</v>
      </c>
    </row>
    <row r="2085" spans="1:9" x14ac:dyDescent="0.25">
      <c r="F2085" t="s">
        <v>99</v>
      </c>
      <c r="G2085" s="108">
        <v>2092087.5</v>
      </c>
      <c r="H2085" s="3">
        <v>1463171.05</v>
      </c>
    </row>
    <row r="2087" spans="1:9" x14ac:dyDescent="0.25">
      <c r="A2087" t="s">
        <v>165</v>
      </c>
      <c r="B2087">
        <v>426</v>
      </c>
      <c r="C2087">
        <v>14416</v>
      </c>
      <c r="D2087" s="81">
        <v>44166</v>
      </c>
      <c r="E2087" s="49" t="s">
        <v>1363</v>
      </c>
      <c r="F2087" t="s">
        <v>1364</v>
      </c>
      <c r="H2087" s="3">
        <v>10000</v>
      </c>
      <c r="I2087" s="3">
        <f>+I2083+G2087-H2087</f>
        <v>651541.27</v>
      </c>
    </row>
    <row r="2088" spans="1:9" x14ac:dyDescent="0.25">
      <c r="A2088" t="s">
        <v>165</v>
      </c>
      <c r="B2088">
        <v>427</v>
      </c>
      <c r="C2088">
        <v>14417</v>
      </c>
      <c r="D2088" s="81">
        <v>44166</v>
      </c>
      <c r="E2088" s="49" t="s">
        <v>1365</v>
      </c>
      <c r="F2088" t="s">
        <v>1366</v>
      </c>
      <c r="H2088" s="3">
        <v>5000</v>
      </c>
      <c r="I2088" s="3">
        <f t="shared" si="36"/>
        <v>646541.27</v>
      </c>
    </row>
    <row r="2089" spans="1:9" x14ac:dyDescent="0.25">
      <c r="A2089" t="s">
        <v>165</v>
      </c>
      <c r="B2089">
        <v>427</v>
      </c>
      <c r="C2089">
        <v>14418</v>
      </c>
      <c r="D2089" s="81">
        <v>44166</v>
      </c>
      <c r="E2089" s="49" t="s">
        <v>1367</v>
      </c>
      <c r="F2089" t="s">
        <v>1368</v>
      </c>
      <c r="H2089" s="3">
        <v>25000</v>
      </c>
      <c r="I2089" s="3">
        <f t="shared" si="36"/>
        <v>621541.27</v>
      </c>
    </row>
    <row r="2090" spans="1:9" x14ac:dyDescent="0.25">
      <c r="A2090" t="s">
        <v>165</v>
      </c>
      <c r="B2090">
        <v>427</v>
      </c>
      <c r="C2090">
        <v>14419</v>
      </c>
      <c r="D2090" s="81">
        <v>44166</v>
      </c>
      <c r="E2090" s="49" t="s">
        <v>1369</v>
      </c>
      <c r="F2090" t="s">
        <v>1370</v>
      </c>
      <c r="H2090" s="3">
        <v>3000</v>
      </c>
      <c r="I2090" s="3">
        <f t="shared" si="36"/>
        <v>618541.27</v>
      </c>
    </row>
    <row r="2091" spans="1:9" x14ac:dyDescent="0.25">
      <c r="A2091" t="s">
        <v>165</v>
      </c>
      <c r="B2091">
        <v>427</v>
      </c>
      <c r="C2091">
        <v>14420</v>
      </c>
      <c r="D2091" s="81">
        <v>44166</v>
      </c>
      <c r="E2091" s="49" t="s">
        <v>1371</v>
      </c>
      <c r="F2091" t="s">
        <v>1372</v>
      </c>
      <c r="H2091" s="3">
        <v>3000</v>
      </c>
      <c r="I2091" s="3">
        <f t="shared" si="36"/>
        <v>615541.27</v>
      </c>
    </row>
    <row r="2092" spans="1:9" x14ac:dyDescent="0.25">
      <c r="A2092" t="s">
        <v>165</v>
      </c>
      <c r="B2092">
        <v>427</v>
      </c>
      <c r="C2092">
        <v>14421</v>
      </c>
      <c r="D2092" s="81">
        <v>44166</v>
      </c>
      <c r="E2092" s="49" t="s">
        <v>1373</v>
      </c>
      <c r="F2092" t="s">
        <v>1374</v>
      </c>
      <c r="H2092" s="3">
        <v>8000</v>
      </c>
      <c r="I2092" s="3">
        <f t="shared" si="36"/>
        <v>607541.27</v>
      </c>
    </row>
    <row r="2093" spans="1:9" x14ac:dyDescent="0.25">
      <c r="A2093" t="s">
        <v>165</v>
      </c>
      <c r="B2093">
        <v>426</v>
      </c>
      <c r="C2093">
        <v>14422</v>
      </c>
      <c r="D2093" s="81">
        <v>44166</v>
      </c>
      <c r="E2093" s="49" t="s">
        <v>1375</v>
      </c>
      <c r="F2093" t="s">
        <v>1376</v>
      </c>
      <c r="H2093" s="3">
        <v>3000</v>
      </c>
      <c r="I2093" s="3">
        <f t="shared" si="36"/>
        <v>604541.27</v>
      </c>
    </row>
    <row r="2094" spans="1:9" x14ac:dyDescent="0.25">
      <c r="A2094" t="s">
        <v>165</v>
      </c>
      <c r="B2094">
        <v>427</v>
      </c>
      <c r="C2094">
        <v>14423</v>
      </c>
      <c r="D2094" s="81">
        <v>44166</v>
      </c>
      <c r="E2094" s="49" t="s">
        <v>1377</v>
      </c>
      <c r="F2094" t="s">
        <v>1378</v>
      </c>
      <c r="H2094" s="3">
        <v>5600</v>
      </c>
      <c r="I2094" s="3">
        <f t="shared" si="36"/>
        <v>598941.27</v>
      </c>
    </row>
    <row r="2095" spans="1:9" x14ac:dyDescent="0.25">
      <c r="A2095" t="s">
        <v>165</v>
      </c>
      <c r="B2095">
        <v>427</v>
      </c>
      <c r="C2095">
        <v>14424</v>
      </c>
      <c r="D2095" s="81">
        <v>44167</v>
      </c>
      <c r="E2095" s="49" t="s">
        <v>1379</v>
      </c>
      <c r="F2095" t="s">
        <v>1380</v>
      </c>
      <c r="H2095" s="3">
        <v>10600</v>
      </c>
      <c r="I2095" s="3">
        <f t="shared" si="36"/>
        <v>588341.27</v>
      </c>
    </row>
    <row r="2096" spans="1:9" x14ac:dyDescent="0.25">
      <c r="A2096" t="s">
        <v>165</v>
      </c>
      <c r="B2096">
        <v>344</v>
      </c>
      <c r="C2096">
        <v>14425</v>
      </c>
      <c r="D2096" s="81">
        <v>44167</v>
      </c>
      <c r="E2096" s="49" t="s">
        <v>1381</v>
      </c>
      <c r="F2096" t="s">
        <v>1380</v>
      </c>
      <c r="H2096" s="3">
        <v>5900</v>
      </c>
      <c r="I2096" s="3">
        <f t="shared" si="36"/>
        <v>582441.27</v>
      </c>
    </row>
    <row r="2097" spans="1:9" x14ac:dyDescent="0.25">
      <c r="A2097" t="s">
        <v>165</v>
      </c>
      <c r="B2097">
        <v>427</v>
      </c>
      <c r="C2097">
        <v>14426</v>
      </c>
      <c r="D2097" s="81">
        <v>44167</v>
      </c>
      <c r="E2097" s="49" t="s">
        <v>1382</v>
      </c>
      <c r="F2097" t="s">
        <v>1383</v>
      </c>
      <c r="H2097" s="3">
        <v>25000</v>
      </c>
      <c r="I2097" s="3">
        <f t="shared" si="36"/>
        <v>557441.27</v>
      </c>
    </row>
    <row r="2098" spans="1:9" x14ac:dyDescent="0.25">
      <c r="A2098" t="s">
        <v>165</v>
      </c>
      <c r="B2098">
        <v>345</v>
      </c>
      <c r="C2098">
        <v>14427</v>
      </c>
      <c r="D2098" s="81">
        <v>44167</v>
      </c>
      <c r="E2098" s="49" t="s">
        <v>1337</v>
      </c>
      <c r="F2098" t="s">
        <v>1315</v>
      </c>
      <c r="H2098" s="3">
        <v>5000</v>
      </c>
      <c r="I2098" s="3">
        <f t="shared" si="36"/>
        <v>552441.27</v>
      </c>
    </row>
    <row r="2099" spans="1:9" x14ac:dyDescent="0.25">
      <c r="C2099">
        <v>14428</v>
      </c>
      <c r="D2099" s="81">
        <v>44167</v>
      </c>
      <c r="E2099" s="49" t="s">
        <v>43</v>
      </c>
      <c r="F2099" t="s">
        <v>43</v>
      </c>
      <c r="I2099" s="3">
        <f t="shared" si="36"/>
        <v>552441.27</v>
      </c>
    </row>
    <row r="2100" spans="1:9" x14ac:dyDescent="0.25">
      <c r="A2100" t="s">
        <v>165</v>
      </c>
      <c r="B2100">
        <v>231</v>
      </c>
      <c r="C2100">
        <v>14429</v>
      </c>
      <c r="D2100" s="81">
        <v>44167</v>
      </c>
      <c r="E2100" s="49" t="s">
        <v>1384</v>
      </c>
      <c r="F2100" t="s">
        <v>1385</v>
      </c>
      <c r="H2100" s="3">
        <v>5000</v>
      </c>
      <c r="I2100" s="3">
        <f t="shared" si="36"/>
        <v>547441.27</v>
      </c>
    </row>
    <row r="2101" spans="1:9" x14ac:dyDescent="0.25">
      <c r="C2101">
        <v>14430</v>
      </c>
      <c r="D2101" s="81">
        <v>44167</v>
      </c>
      <c r="E2101" s="49" t="s">
        <v>43</v>
      </c>
      <c r="F2101" t="s">
        <v>43</v>
      </c>
      <c r="I2101" s="3">
        <f t="shared" si="36"/>
        <v>547441.27</v>
      </c>
    </row>
    <row r="2102" spans="1:9" x14ac:dyDescent="0.25">
      <c r="A2102" t="s">
        <v>165</v>
      </c>
      <c r="B2102">
        <v>421</v>
      </c>
      <c r="C2102">
        <v>14431</v>
      </c>
      <c r="D2102" s="81">
        <v>44167</v>
      </c>
      <c r="E2102" s="49" t="s">
        <v>187</v>
      </c>
      <c r="F2102" t="s">
        <v>1386</v>
      </c>
      <c r="H2102" s="3">
        <v>5000</v>
      </c>
      <c r="I2102" s="3">
        <f t="shared" si="36"/>
        <v>542441.27</v>
      </c>
    </row>
    <row r="2103" spans="1:9" x14ac:dyDescent="0.25">
      <c r="C2103">
        <v>14432</v>
      </c>
      <c r="D2103" s="81">
        <v>44167</v>
      </c>
      <c r="E2103" s="49" t="s">
        <v>43</v>
      </c>
      <c r="F2103" t="s">
        <v>43</v>
      </c>
      <c r="I2103" s="3">
        <f t="shared" si="36"/>
        <v>542441.27</v>
      </c>
    </row>
    <row r="2104" spans="1:9" x14ac:dyDescent="0.25">
      <c r="A2104" t="s">
        <v>165</v>
      </c>
      <c r="B2104">
        <v>427</v>
      </c>
      <c r="C2104">
        <v>14433</v>
      </c>
      <c r="D2104" s="81">
        <v>44167</v>
      </c>
      <c r="E2104" s="49" t="s">
        <v>1387</v>
      </c>
      <c r="F2104" t="s">
        <v>1324</v>
      </c>
      <c r="H2104" s="3">
        <v>19656</v>
      </c>
      <c r="I2104" s="3">
        <f t="shared" si="36"/>
        <v>522785.27</v>
      </c>
    </row>
    <row r="2105" spans="1:9" x14ac:dyDescent="0.25">
      <c r="A2105" t="s">
        <v>165</v>
      </c>
      <c r="B2105">
        <v>342</v>
      </c>
      <c r="C2105">
        <v>14434</v>
      </c>
      <c r="D2105" s="81">
        <v>44167</v>
      </c>
      <c r="E2105" s="49" t="s">
        <v>192</v>
      </c>
      <c r="F2105" t="s">
        <v>1388</v>
      </c>
      <c r="H2105" s="3">
        <v>40000</v>
      </c>
      <c r="I2105" s="3">
        <f t="shared" si="36"/>
        <v>482785.27</v>
      </c>
    </row>
    <row r="2106" spans="1:9" x14ac:dyDescent="0.25">
      <c r="A2106" t="s">
        <v>165</v>
      </c>
      <c r="B2106">
        <v>342</v>
      </c>
      <c r="C2106">
        <v>14435</v>
      </c>
      <c r="D2106" s="81">
        <v>44168</v>
      </c>
      <c r="E2106" s="49" t="s">
        <v>192</v>
      </c>
      <c r="F2106" t="s">
        <v>1389</v>
      </c>
      <c r="H2106" s="3">
        <v>32000</v>
      </c>
      <c r="I2106" s="3">
        <f t="shared" si="36"/>
        <v>450785.27</v>
      </c>
    </row>
    <row r="2107" spans="1:9" x14ac:dyDescent="0.25">
      <c r="A2107" t="s">
        <v>165</v>
      </c>
      <c r="B2107">
        <v>427</v>
      </c>
      <c r="C2107">
        <v>14436</v>
      </c>
      <c r="D2107" s="81">
        <v>44168</v>
      </c>
      <c r="E2107" s="49" t="s">
        <v>1390</v>
      </c>
      <c r="F2107" t="s">
        <v>1391</v>
      </c>
      <c r="H2107" s="3">
        <v>5390</v>
      </c>
      <c r="I2107" s="3">
        <f t="shared" si="36"/>
        <v>445395.27</v>
      </c>
    </row>
    <row r="2108" spans="1:9" x14ac:dyDescent="0.25">
      <c r="C2108">
        <v>14437</v>
      </c>
      <c r="D2108" s="81">
        <v>44169</v>
      </c>
      <c r="E2108" s="49" t="s">
        <v>43</v>
      </c>
      <c r="F2108" t="s">
        <v>43</v>
      </c>
      <c r="I2108" s="3">
        <f t="shared" si="36"/>
        <v>445395.27</v>
      </c>
    </row>
    <row r="2109" spans="1:9" x14ac:dyDescent="0.25">
      <c r="A2109" t="s">
        <v>165</v>
      </c>
      <c r="B2109">
        <v>122</v>
      </c>
      <c r="C2109">
        <v>14438</v>
      </c>
      <c r="D2109" s="81">
        <v>44169</v>
      </c>
      <c r="E2109" s="49" t="s">
        <v>1392</v>
      </c>
      <c r="F2109" t="s">
        <v>1315</v>
      </c>
      <c r="H2109" s="3">
        <v>5625</v>
      </c>
      <c r="I2109" s="3">
        <f t="shared" si="36"/>
        <v>439770.27</v>
      </c>
    </row>
    <row r="2110" spans="1:9" x14ac:dyDescent="0.25">
      <c r="A2110" t="s">
        <v>165</v>
      </c>
      <c r="B2110">
        <v>122</v>
      </c>
      <c r="C2110">
        <v>14439</v>
      </c>
      <c r="D2110" s="81">
        <v>44169</v>
      </c>
      <c r="E2110" s="49" t="s">
        <v>1392</v>
      </c>
      <c r="F2110" t="s">
        <v>419</v>
      </c>
      <c r="H2110" s="3">
        <v>15000</v>
      </c>
      <c r="I2110" s="3">
        <f t="shared" si="36"/>
        <v>424770.27</v>
      </c>
    </row>
    <row r="2111" spans="1:9" x14ac:dyDescent="0.25">
      <c r="A2111" t="s">
        <v>165</v>
      </c>
      <c r="B2111">
        <v>122</v>
      </c>
      <c r="C2111">
        <v>14440</v>
      </c>
      <c r="D2111" s="81">
        <v>44169</v>
      </c>
      <c r="E2111" s="49" t="s">
        <v>1392</v>
      </c>
      <c r="F2111" t="s">
        <v>194</v>
      </c>
      <c r="H2111" s="3">
        <v>10000</v>
      </c>
      <c r="I2111" s="3">
        <f t="shared" si="36"/>
        <v>414770.27</v>
      </c>
    </row>
    <row r="2112" spans="1:9" x14ac:dyDescent="0.25">
      <c r="A2112" t="s">
        <v>165</v>
      </c>
      <c r="B2112">
        <v>122</v>
      </c>
      <c r="C2112">
        <v>14441</v>
      </c>
      <c r="D2112" s="81">
        <v>44169</v>
      </c>
      <c r="E2112" s="49" t="s">
        <v>1392</v>
      </c>
      <c r="F2112" t="s">
        <v>1276</v>
      </c>
      <c r="H2112" s="3">
        <v>4375.55</v>
      </c>
      <c r="I2112" s="3">
        <f t="shared" si="36"/>
        <v>410394.72000000003</v>
      </c>
    </row>
    <row r="2113" spans="1:9" x14ac:dyDescent="0.25">
      <c r="A2113" t="s">
        <v>165</v>
      </c>
      <c r="B2113">
        <v>122</v>
      </c>
      <c r="C2113">
        <v>14442</v>
      </c>
      <c r="D2113" s="81">
        <v>44169</v>
      </c>
      <c r="E2113" s="49" t="s">
        <v>1392</v>
      </c>
      <c r="F2113" t="s">
        <v>1264</v>
      </c>
      <c r="H2113" s="3">
        <v>6666</v>
      </c>
      <c r="I2113" s="3">
        <f t="shared" si="36"/>
        <v>403728.72000000003</v>
      </c>
    </row>
    <row r="2114" spans="1:9" x14ac:dyDescent="0.25">
      <c r="A2114" t="s">
        <v>165</v>
      </c>
      <c r="B2114">
        <v>122</v>
      </c>
      <c r="C2114">
        <v>14443</v>
      </c>
      <c r="D2114" s="81">
        <v>44169</v>
      </c>
      <c r="E2114" s="49" t="s">
        <v>1392</v>
      </c>
      <c r="F2114" t="s">
        <v>312</v>
      </c>
      <c r="H2114" s="3">
        <v>7000</v>
      </c>
      <c r="I2114" s="3">
        <f t="shared" si="36"/>
        <v>396728.72000000003</v>
      </c>
    </row>
    <row r="2115" spans="1:9" x14ac:dyDescent="0.25">
      <c r="A2115" t="s">
        <v>165</v>
      </c>
      <c r="B2115">
        <v>122</v>
      </c>
      <c r="C2115">
        <v>14444</v>
      </c>
      <c r="D2115" s="81">
        <v>44169</v>
      </c>
      <c r="E2115" s="49" t="s">
        <v>1392</v>
      </c>
      <c r="F2115" t="s">
        <v>49</v>
      </c>
      <c r="H2115" s="3">
        <v>6000</v>
      </c>
      <c r="I2115" s="3">
        <f t="shared" si="36"/>
        <v>390728.72000000003</v>
      </c>
    </row>
    <row r="2116" spans="1:9" x14ac:dyDescent="0.25">
      <c r="A2116" t="s">
        <v>165</v>
      </c>
      <c r="B2116">
        <v>122</v>
      </c>
      <c r="C2116">
        <v>14445</v>
      </c>
      <c r="D2116" s="81">
        <v>44169</v>
      </c>
      <c r="E2116" s="49" t="s">
        <v>1392</v>
      </c>
      <c r="F2116" t="s">
        <v>1393</v>
      </c>
      <c r="H2116" s="3">
        <v>8000</v>
      </c>
      <c r="I2116" s="3">
        <f t="shared" si="36"/>
        <v>382728.72000000003</v>
      </c>
    </row>
    <row r="2117" spans="1:9" x14ac:dyDescent="0.25">
      <c r="A2117" t="s">
        <v>165</v>
      </c>
      <c r="B2117">
        <v>122</v>
      </c>
      <c r="C2117">
        <v>14446</v>
      </c>
      <c r="D2117" s="81">
        <v>44169</v>
      </c>
      <c r="E2117" s="49" t="s">
        <v>1392</v>
      </c>
      <c r="F2117" t="s">
        <v>293</v>
      </c>
      <c r="H2117" s="3">
        <v>5000</v>
      </c>
      <c r="I2117" s="3">
        <f t="shared" si="36"/>
        <v>377728.72000000003</v>
      </c>
    </row>
    <row r="2118" spans="1:9" x14ac:dyDescent="0.25">
      <c r="A2118" t="s">
        <v>165</v>
      </c>
      <c r="B2118">
        <v>122</v>
      </c>
      <c r="C2118">
        <v>14447</v>
      </c>
      <c r="D2118" s="81">
        <v>44169</v>
      </c>
      <c r="E2118" s="49" t="s">
        <v>1392</v>
      </c>
      <c r="F2118" t="s">
        <v>1269</v>
      </c>
      <c r="H2118" s="3">
        <v>2606</v>
      </c>
      <c r="I2118" s="3">
        <f t="shared" si="36"/>
        <v>375122.72000000003</v>
      </c>
    </row>
    <row r="2119" spans="1:9" x14ac:dyDescent="0.25">
      <c r="C2119">
        <v>14448</v>
      </c>
      <c r="D2119" s="81">
        <v>44169</v>
      </c>
      <c r="E2119" s="49" t="s">
        <v>43</v>
      </c>
      <c r="F2119" t="s">
        <v>43</v>
      </c>
      <c r="I2119" s="3">
        <f t="shared" si="36"/>
        <v>375122.72000000003</v>
      </c>
    </row>
    <row r="2120" spans="1:9" x14ac:dyDescent="0.25">
      <c r="A2120" t="s">
        <v>165</v>
      </c>
      <c r="B2120">
        <v>122</v>
      </c>
      <c r="C2120">
        <v>14449</v>
      </c>
      <c r="D2120" s="81">
        <v>44169</v>
      </c>
      <c r="E2120" s="49" t="s">
        <v>1392</v>
      </c>
      <c r="F2120" t="s">
        <v>1258</v>
      </c>
      <c r="H2120" s="3">
        <v>5833</v>
      </c>
      <c r="I2120" s="3">
        <f t="shared" si="36"/>
        <v>369289.72000000003</v>
      </c>
    </row>
    <row r="2121" spans="1:9" x14ac:dyDescent="0.25">
      <c r="C2121">
        <v>14450</v>
      </c>
      <c r="D2121" s="81">
        <v>44169</v>
      </c>
      <c r="E2121" s="49" t="s">
        <v>43</v>
      </c>
      <c r="F2121" t="s">
        <v>43</v>
      </c>
      <c r="I2121" s="3">
        <f t="shared" si="36"/>
        <v>369289.72000000003</v>
      </c>
    </row>
    <row r="2122" spans="1:9" x14ac:dyDescent="0.25">
      <c r="A2122" t="s">
        <v>165</v>
      </c>
      <c r="B2122">
        <v>122</v>
      </c>
      <c r="C2122">
        <v>14451</v>
      </c>
      <c r="D2122" s="81">
        <v>44169</v>
      </c>
      <c r="E2122" s="49" t="s">
        <v>1392</v>
      </c>
      <c r="F2122" t="s">
        <v>462</v>
      </c>
      <c r="H2122" s="3">
        <v>6000</v>
      </c>
      <c r="I2122" s="3">
        <f t="shared" si="36"/>
        <v>363289.72000000003</v>
      </c>
    </row>
    <row r="2123" spans="1:9" x14ac:dyDescent="0.25">
      <c r="A2123" t="s">
        <v>165</v>
      </c>
      <c r="B2123">
        <v>122</v>
      </c>
      <c r="C2123">
        <v>14452</v>
      </c>
      <c r="D2123" s="81">
        <v>44169</v>
      </c>
      <c r="E2123" s="49" t="s">
        <v>1392</v>
      </c>
      <c r="F2123" t="s">
        <v>1394</v>
      </c>
      <c r="H2123" s="3">
        <v>6600</v>
      </c>
      <c r="I2123" s="3">
        <f t="shared" si="36"/>
        <v>356689.72000000003</v>
      </c>
    </row>
    <row r="2124" spans="1:9" x14ac:dyDescent="0.25">
      <c r="A2124" t="s">
        <v>165</v>
      </c>
      <c r="B2124">
        <v>122</v>
      </c>
      <c r="C2124">
        <v>14453</v>
      </c>
      <c r="D2124" s="81">
        <v>44169</v>
      </c>
      <c r="E2124" s="49" t="s">
        <v>1392</v>
      </c>
      <c r="F2124" t="s">
        <v>50</v>
      </c>
      <c r="H2124" s="3">
        <v>5363</v>
      </c>
      <c r="I2124" s="3">
        <f t="shared" si="36"/>
        <v>351326.72000000003</v>
      </c>
    </row>
    <row r="2125" spans="1:9" x14ac:dyDescent="0.25">
      <c r="A2125" t="s">
        <v>165</v>
      </c>
      <c r="B2125">
        <v>122</v>
      </c>
      <c r="C2125">
        <v>14454</v>
      </c>
      <c r="D2125" s="81">
        <v>44169</v>
      </c>
      <c r="E2125" s="49" t="s">
        <v>1392</v>
      </c>
      <c r="F2125" t="s">
        <v>1395</v>
      </c>
      <c r="H2125" s="3">
        <v>6000</v>
      </c>
      <c r="I2125" s="3">
        <f t="shared" si="36"/>
        <v>345326.72000000003</v>
      </c>
    </row>
    <row r="2126" spans="1:9" x14ac:dyDescent="0.25">
      <c r="A2126" t="s">
        <v>165</v>
      </c>
      <c r="B2126">
        <v>122</v>
      </c>
      <c r="C2126">
        <v>14455</v>
      </c>
      <c r="D2126" s="81">
        <v>44169</v>
      </c>
      <c r="E2126" s="49" t="s">
        <v>1392</v>
      </c>
      <c r="F2126" t="s">
        <v>364</v>
      </c>
      <c r="H2126" s="3">
        <v>5333</v>
      </c>
      <c r="I2126" s="3">
        <f t="shared" si="36"/>
        <v>339993.72000000003</v>
      </c>
    </row>
    <row r="2127" spans="1:9" x14ac:dyDescent="0.25">
      <c r="A2127" t="s">
        <v>165</v>
      </c>
      <c r="B2127">
        <v>122</v>
      </c>
      <c r="C2127">
        <v>14456</v>
      </c>
      <c r="D2127" s="81">
        <v>44169</v>
      </c>
      <c r="E2127" s="49" t="s">
        <v>1392</v>
      </c>
      <c r="F2127" t="s">
        <v>1396</v>
      </c>
      <c r="H2127" s="3">
        <v>6000</v>
      </c>
      <c r="I2127" s="3">
        <f t="shared" si="36"/>
        <v>333993.72000000003</v>
      </c>
    </row>
    <row r="2128" spans="1:9" x14ac:dyDescent="0.25">
      <c r="A2128" t="s">
        <v>165</v>
      </c>
      <c r="B2128">
        <v>122</v>
      </c>
      <c r="C2128">
        <v>14457</v>
      </c>
      <c r="D2128" s="81">
        <v>44169</v>
      </c>
      <c r="E2128" s="49" t="s">
        <v>1392</v>
      </c>
      <c r="F2128" t="s">
        <v>1397</v>
      </c>
      <c r="H2128" s="3">
        <v>4666</v>
      </c>
      <c r="I2128" s="3">
        <f t="shared" si="36"/>
        <v>329327.72000000003</v>
      </c>
    </row>
    <row r="2129" spans="1:12" x14ac:dyDescent="0.25">
      <c r="C2129">
        <v>14458</v>
      </c>
      <c r="D2129" s="81">
        <v>44169</v>
      </c>
      <c r="E2129" s="49" t="s">
        <v>43</v>
      </c>
      <c r="F2129" t="s">
        <v>43</v>
      </c>
      <c r="I2129" s="3">
        <f t="shared" si="36"/>
        <v>329327.72000000003</v>
      </c>
    </row>
    <row r="2130" spans="1:12" x14ac:dyDescent="0.25">
      <c r="C2130">
        <v>14459</v>
      </c>
      <c r="D2130" s="81">
        <v>44172</v>
      </c>
      <c r="E2130" s="49" t="s">
        <v>43</v>
      </c>
      <c r="F2130" t="s">
        <v>43</v>
      </c>
      <c r="I2130" s="3">
        <f t="shared" si="36"/>
        <v>329327.72000000003</v>
      </c>
    </row>
    <row r="2131" spans="1:12" x14ac:dyDescent="0.25">
      <c r="A2131" t="s">
        <v>165</v>
      </c>
      <c r="B2131">
        <v>345</v>
      </c>
      <c r="C2131">
        <v>14460</v>
      </c>
      <c r="D2131" s="81">
        <v>44172</v>
      </c>
      <c r="E2131" s="49" t="s">
        <v>1398</v>
      </c>
      <c r="F2131" t="s">
        <v>1399</v>
      </c>
      <c r="H2131" s="3">
        <v>17700</v>
      </c>
      <c r="I2131" s="3">
        <f t="shared" si="36"/>
        <v>311627.72000000003</v>
      </c>
    </row>
    <row r="2132" spans="1:12" x14ac:dyDescent="0.25">
      <c r="A2132" t="s">
        <v>165</v>
      </c>
      <c r="B2132">
        <v>346</v>
      </c>
      <c r="C2132">
        <v>14461</v>
      </c>
      <c r="D2132" s="81">
        <v>44172</v>
      </c>
      <c r="E2132" s="49" t="s">
        <v>1400</v>
      </c>
      <c r="F2132" t="s">
        <v>1401</v>
      </c>
      <c r="H2132" s="3">
        <v>16825.62</v>
      </c>
      <c r="I2132" s="3">
        <f t="shared" si="36"/>
        <v>294802.10000000003</v>
      </c>
    </row>
    <row r="2133" spans="1:12" x14ac:dyDescent="0.25">
      <c r="A2133" t="s">
        <v>165</v>
      </c>
      <c r="B2133">
        <v>122</v>
      </c>
      <c r="C2133">
        <v>14462</v>
      </c>
      <c r="D2133" s="81">
        <v>44176</v>
      </c>
      <c r="E2133" s="49" t="s">
        <v>1392</v>
      </c>
      <c r="F2133" t="s">
        <v>1257</v>
      </c>
      <c r="H2133" s="3">
        <v>7500</v>
      </c>
      <c r="I2133" s="3">
        <f t="shared" ref="I2133:I2197" si="37">+I2132+G2133-H2133</f>
        <v>287302.10000000003</v>
      </c>
    </row>
    <row r="2134" spans="1:12" x14ac:dyDescent="0.25">
      <c r="A2134" t="s">
        <v>165</v>
      </c>
      <c r="B2134">
        <v>122</v>
      </c>
      <c r="C2134">
        <v>14463</v>
      </c>
      <c r="D2134" s="81">
        <v>44176</v>
      </c>
      <c r="E2134" s="49" t="s">
        <v>1392</v>
      </c>
      <c r="F2134" t="s">
        <v>1266</v>
      </c>
      <c r="H2134" s="3">
        <v>7500</v>
      </c>
      <c r="I2134" s="3">
        <f t="shared" si="37"/>
        <v>279802.10000000003</v>
      </c>
    </row>
    <row r="2135" spans="1:12" x14ac:dyDescent="0.25">
      <c r="A2135" t="s">
        <v>165</v>
      </c>
      <c r="B2135">
        <v>122</v>
      </c>
      <c r="C2135">
        <v>14464</v>
      </c>
      <c r="D2135" s="81">
        <v>44176</v>
      </c>
      <c r="E2135" s="49" t="s">
        <v>1407</v>
      </c>
      <c r="F2135" t="s">
        <v>1266</v>
      </c>
      <c r="H2135" s="3">
        <v>20000</v>
      </c>
      <c r="I2135" s="3">
        <f t="shared" si="37"/>
        <v>259802.10000000003</v>
      </c>
    </row>
    <row r="2136" spans="1:12" x14ac:dyDescent="0.25">
      <c r="A2136" t="s">
        <v>165</v>
      </c>
      <c r="B2136">
        <v>122</v>
      </c>
      <c r="C2136">
        <v>14465</v>
      </c>
      <c r="D2136" s="81">
        <v>44176</v>
      </c>
      <c r="E2136" s="49" t="s">
        <v>1407</v>
      </c>
      <c r="F2136" t="s">
        <v>1402</v>
      </c>
      <c r="H2136" s="3">
        <v>18000</v>
      </c>
      <c r="I2136" s="3">
        <f t="shared" si="37"/>
        <v>241802.10000000003</v>
      </c>
    </row>
    <row r="2137" spans="1:12" x14ac:dyDescent="0.25">
      <c r="A2137" t="s">
        <v>165</v>
      </c>
      <c r="B2137">
        <v>122</v>
      </c>
      <c r="C2137">
        <v>14466</v>
      </c>
      <c r="D2137" s="81">
        <v>44176</v>
      </c>
      <c r="E2137" s="49" t="s">
        <v>1392</v>
      </c>
      <c r="F2137" t="s">
        <v>1402</v>
      </c>
      <c r="H2137" s="3">
        <v>6750</v>
      </c>
      <c r="I2137" s="3">
        <f t="shared" si="37"/>
        <v>235052.10000000003</v>
      </c>
    </row>
    <row r="2138" spans="1:12" x14ac:dyDescent="0.25">
      <c r="A2138" t="s">
        <v>165</v>
      </c>
      <c r="B2138">
        <v>122</v>
      </c>
      <c r="C2138">
        <v>14467</v>
      </c>
      <c r="D2138" s="81">
        <v>44176</v>
      </c>
      <c r="E2138" s="49" t="s">
        <v>1392</v>
      </c>
      <c r="F2138" t="s">
        <v>292</v>
      </c>
      <c r="H2138" s="3">
        <v>12500</v>
      </c>
      <c r="I2138" s="3">
        <f t="shared" si="37"/>
        <v>222552.10000000003</v>
      </c>
    </row>
    <row r="2139" spans="1:12" x14ac:dyDescent="0.25">
      <c r="A2139" t="s">
        <v>165</v>
      </c>
      <c r="B2139">
        <v>399</v>
      </c>
      <c r="C2139">
        <v>14468</v>
      </c>
      <c r="D2139" s="81">
        <v>44176</v>
      </c>
      <c r="E2139" s="49" t="s">
        <v>1403</v>
      </c>
      <c r="F2139" t="s">
        <v>1404</v>
      </c>
      <c r="H2139" s="3">
        <v>42512.5</v>
      </c>
      <c r="I2139" s="3">
        <f t="shared" si="37"/>
        <v>180039.60000000003</v>
      </c>
    </row>
    <row r="2140" spans="1:12" x14ac:dyDescent="0.25">
      <c r="A2140" t="s">
        <v>165</v>
      </c>
      <c r="B2140">
        <v>344</v>
      </c>
      <c r="C2140">
        <v>14469</v>
      </c>
      <c r="D2140" s="81">
        <v>44176</v>
      </c>
      <c r="E2140" s="49" t="s">
        <v>1405</v>
      </c>
      <c r="F2140" t="s">
        <v>1380</v>
      </c>
      <c r="H2140" s="3">
        <v>73160</v>
      </c>
      <c r="I2140" s="3">
        <f t="shared" si="37"/>
        <v>106879.60000000003</v>
      </c>
      <c r="L2140" t="s">
        <v>166</v>
      </c>
    </row>
    <row r="2141" spans="1:12" x14ac:dyDescent="0.25">
      <c r="A2141" t="s">
        <v>165</v>
      </c>
      <c r="B2141">
        <v>421</v>
      </c>
      <c r="C2141">
        <v>14470</v>
      </c>
      <c r="D2141" s="81">
        <v>44176</v>
      </c>
      <c r="E2141" s="49" t="s">
        <v>1406</v>
      </c>
      <c r="F2141" t="s">
        <v>1257</v>
      </c>
      <c r="H2141" s="3">
        <v>50000</v>
      </c>
      <c r="I2141" s="3">
        <f t="shared" si="37"/>
        <v>56879.600000000035</v>
      </c>
    </row>
    <row r="2142" spans="1:12" x14ac:dyDescent="0.25">
      <c r="C2142">
        <v>14471</v>
      </c>
      <c r="D2142" s="81">
        <v>44180</v>
      </c>
      <c r="E2142" s="49" t="s">
        <v>43</v>
      </c>
      <c r="F2142" t="s">
        <v>43</v>
      </c>
      <c r="I2142" s="3">
        <f t="shared" si="37"/>
        <v>56879.600000000035</v>
      </c>
    </row>
    <row r="2143" spans="1:12" x14ac:dyDescent="0.25">
      <c r="A2143" t="s">
        <v>165</v>
      </c>
      <c r="B2143">
        <v>421</v>
      </c>
      <c r="C2143">
        <v>14472</v>
      </c>
      <c r="D2143" s="81">
        <v>44180</v>
      </c>
      <c r="E2143" s="49" t="s">
        <v>1408</v>
      </c>
      <c r="F2143" t="s">
        <v>1336</v>
      </c>
      <c r="H2143" s="3">
        <v>170000</v>
      </c>
      <c r="I2143" s="3">
        <f t="shared" si="37"/>
        <v>-113120.39999999997</v>
      </c>
    </row>
    <row r="2144" spans="1:12" x14ac:dyDescent="0.25">
      <c r="D2144" s="81">
        <v>44182</v>
      </c>
      <c r="E2144" s="49" t="s">
        <v>41</v>
      </c>
      <c r="F2144" t="s">
        <v>41</v>
      </c>
      <c r="G2144" s="108">
        <v>1000000</v>
      </c>
      <c r="I2144" s="3">
        <f t="shared" si="37"/>
        <v>886879.60000000009</v>
      </c>
    </row>
    <row r="2145" spans="1:9" x14ac:dyDescent="0.25">
      <c r="C2145">
        <v>14473</v>
      </c>
      <c r="D2145" s="81">
        <v>44183</v>
      </c>
      <c r="E2145" s="49" t="s">
        <v>43</v>
      </c>
      <c r="F2145" t="s">
        <v>43</v>
      </c>
      <c r="I2145" s="3">
        <f t="shared" si="37"/>
        <v>886879.60000000009</v>
      </c>
    </row>
    <row r="2146" spans="1:9" x14ac:dyDescent="0.25">
      <c r="C2146">
        <v>14474</v>
      </c>
      <c r="D2146" s="81">
        <v>44183</v>
      </c>
      <c r="E2146" s="49" t="s">
        <v>43</v>
      </c>
      <c r="F2146" t="s">
        <v>43</v>
      </c>
      <c r="I2146" s="3">
        <f t="shared" si="37"/>
        <v>886879.60000000009</v>
      </c>
    </row>
    <row r="2147" spans="1:9" x14ac:dyDescent="0.25">
      <c r="C2147">
        <v>14475</v>
      </c>
      <c r="D2147" s="81">
        <v>44183</v>
      </c>
      <c r="E2147" s="49" t="s">
        <v>43</v>
      </c>
      <c r="F2147" t="s">
        <v>43</v>
      </c>
      <c r="I2147" s="3">
        <f t="shared" si="37"/>
        <v>886879.60000000009</v>
      </c>
    </row>
    <row r="2148" spans="1:9" x14ac:dyDescent="0.25">
      <c r="A2148" t="s">
        <v>165</v>
      </c>
      <c r="B2148">
        <v>346</v>
      </c>
      <c r="C2148">
        <v>14493</v>
      </c>
      <c r="D2148" s="81">
        <v>44183</v>
      </c>
      <c r="E2148" s="49" t="s">
        <v>1409</v>
      </c>
      <c r="F2148" t="s">
        <v>1257</v>
      </c>
      <c r="H2148" s="3">
        <v>40000</v>
      </c>
      <c r="I2148" s="3">
        <f t="shared" si="37"/>
        <v>846879.60000000009</v>
      </c>
    </row>
    <row r="2149" spans="1:9" x14ac:dyDescent="0.25">
      <c r="A2149" t="s">
        <v>165</v>
      </c>
      <c r="B2149">
        <v>427</v>
      </c>
      <c r="C2149">
        <v>14494</v>
      </c>
      <c r="D2149" s="81">
        <v>44183</v>
      </c>
      <c r="E2149" s="49" t="s">
        <v>1410</v>
      </c>
      <c r="F2149" t="s">
        <v>1411</v>
      </c>
      <c r="H2149" s="3">
        <v>2500</v>
      </c>
      <c r="I2149" s="3">
        <f t="shared" si="37"/>
        <v>844379.60000000009</v>
      </c>
    </row>
    <row r="2150" spans="1:9" x14ac:dyDescent="0.25">
      <c r="A2150" t="s">
        <v>165</v>
      </c>
      <c r="B2150">
        <v>421</v>
      </c>
      <c r="C2150">
        <v>14495</v>
      </c>
      <c r="D2150" s="81">
        <v>44183</v>
      </c>
      <c r="E2150" s="49" t="s">
        <v>1412</v>
      </c>
      <c r="F2150" t="s">
        <v>1413</v>
      </c>
      <c r="H2150" s="3">
        <v>5000</v>
      </c>
      <c r="I2150" s="3">
        <f t="shared" si="37"/>
        <v>839379.60000000009</v>
      </c>
    </row>
    <row r="2151" spans="1:9" x14ac:dyDescent="0.25">
      <c r="C2151">
        <v>14496</v>
      </c>
      <c r="D2151" s="81">
        <v>44183</v>
      </c>
      <c r="E2151" s="49" t="s">
        <v>43</v>
      </c>
      <c r="F2151" t="s">
        <v>43</v>
      </c>
      <c r="I2151" s="3">
        <f t="shared" si="37"/>
        <v>839379.60000000009</v>
      </c>
    </row>
    <row r="2152" spans="1:9" x14ac:dyDescent="0.25">
      <c r="A2152" t="s">
        <v>165</v>
      </c>
      <c r="B2152">
        <v>293</v>
      </c>
      <c r="C2152">
        <v>14497</v>
      </c>
      <c r="D2152" s="81">
        <v>44183</v>
      </c>
      <c r="E2152" s="49" t="s">
        <v>1414</v>
      </c>
      <c r="F2152" t="s">
        <v>1415</v>
      </c>
      <c r="H2152" s="3">
        <v>90000</v>
      </c>
      <c r="I2152" s="3">
        <f t="shared" si="37"/>
        <v>749379.60000000009</v>
      </c>
    </row>
    <row r="2153" spans="1:9" x14ac:dyDescent="0.25">
      <c r="A2153" t="s">
        <v>165</v>
      </c>
      <c r="B2153">
        <v>294</v>
      </c>
      <c r="C2153">
        <v>14498</v>
      </c>
      <c r="D2153" s="81">
        <v>44183</v>
      </c>
      <c r="E2153" s="49" t="s">
        <v>1416</v>
      </c>
      <c r="F2153" t="s">
        <v>186</v>
      </c>
      <c r="H2153" s="3">
        <v>23625.05</v>
      </c>
      <c r="I2153" s="3">
        <f t="shared" si="37"/>
        <v>725754.55</v>
      </c>
    </row>
    <row r="2154" spans="1:9" x14ac:dyDescent="0.25">
      <c r="A2154" t="s">
        <v>165</v>
      </c>
      <c r="B2154">
        <v>421</v>
      </c>
      <c r="C2154">
        <v>14499</v>
      </c>
      <c r="D2154" s="81">
        <v>44183</v>
      </c>
      <c r="E2154" s="49" t="s">
        <v>1417</v>
      </c>
      <c r="F2154" t="s">
        <v>1418</v>
      </c>
      <c r="H2154" s="3">
        <v>2000</v>
      </c>
      <c r="I2154" s="3">
        <f t="shared" si="37"/>
        <v>723754.55</v>
      </c>
    </row>
    <row r="2155" spans="1:9" x14ac:dyDescent="0.25">
      <c r="A2155" t="s">
        <v>165</v>
      </c>
      <c r="B2155">
        <v>421</v>
      </c>
      <c r="C2155">
        <v>14500</v>
      </c>
      <c r="D2155" s="81">
        <v>44183</v>
      </c>
      <c r="E2155" s="49" t="s">
        <v>1419</v>
      </c>
      <c r="F2155" t="s">
        <v>1420</v>
      </c>
      <c r="H2155" s="3">
        <v>10000</v>
      </c>
      <c r="I2155" s="3">
        <f t="shared" si="37"/>
        <v>713754.55</v>
      </c>
    </row>
    <row r="2156" spans="1:9" x14ac:dyDescent="0.25">
      <c r="A2156" t="s">
        <v>165</v>
      </c>
      <c r="B2156">
        <v>426</v>
      </c>
      <c r="C2156">
        <v>14501</v>
      </c>
      <c r="D2156" s="81">
        <v>44183</v>
      </c>
      <c r="E2156" s="49" t="s">
        <v>1421</v>
      </c>
      <c r="F2156" t="s">
        <v>1422</v>
      </c>
      <c r="H2156" s="3">
        <v>8550</v>
      </c>
      <c r="I2156" s="3">
        <f t="shared" si="37"/>
        <v>705204.55</v>
      </c>
    </row>
    <row r="2157" spans="1:9" x14ac:dyDescent="0.25">
      <c r="B2157">
        <v>421</v>
      </c>
      <c r="C2157">
        <v>14502</v>
      </c>
      <c r="D2157" s="81">
        <v>44183</v>
      </c>
      <c r="E2157" s="49" t="s">
        <v>287</v>
      </c>
      <c r="F2157" t="s">
        <v>1423</v>
      </c>
      <c r="H2157" s="3">
        <v>3000</v>
      </c>
      <c r="I2157" s="3">
        <f t="shared" si="37"/>
        <v>702204.55</v>
      </c>
    </row>
    <row r="2158" spans="1:9" x14ac:dyDescent="0.25">
      <c r="B2158">
        <v>421</v>
      </c>
      <c r="C2158">
        <v>14503</v>
      </c>
      <c r="D2158" s="81">
        <v>44183</v>
      </c>
      <c r="E2158" s="49" t="s">
        <v>1424</v>
      </c>
      <c r="F2158" t="s">
        <v>1425</v>
      </c>
      <c r="H2158" s="3">
        <v>15000</v>
      </c>
      <c r="I2158" s="3">
        <f t="shared" si="37"/>
        <v>687204.55</v>
      </c>
    </row>
    <row r="2159" spans="1:9" x14ac:dyDescent="0.25">
      <c r="A2159" t="s">
        <v>165</v>
      </c>
      <c r="B2159">
        <v>421</v>
      </c>
      <c r="C2159">
        <v>14504</v>
      </c>
      <c r="D2159" s="81">
        <v>44183</v>
      </c>
      <c r="E2159" s="49" t="s">
        <v>392</v>
      </c>
      <c r="F2159" t="s">
        <v>1426</v>
      </c>
      <c r="H2159" s="3">
        <v>3800</v>
      </c>
      <c r="I2159" s="3">
        <f t="shared" si="37"/>
        <v>683404.55</v>
      </c>
    </row>
    <row r="2160" spans="1:9" x14ac:dyDescent="0.25">
      <c r="A2160" t="s">
        <v>165</v>
      </c>
      <c r="B2160">
        <v>421</v>
      </c>
      <c r="C2160">
        <v>14505</v>
      </c>
      <c r="D2160" s="81">
        <v>44183</v>
      </c>
      <c r="E2160" s="49" t="s">
        <v>1427</v>
      </c>
      <c r="F2160" t="s">
        <v>1428</v>
      </c>
      <c r="H2160" s="3">
        <v>3000</v>
      </c>
      <c r="I2160" s="3">
        <f t="shared" si="37"/>
        <v>680404.55</v>
      </c>
    </row>
    <row r="2161" spans="1:14" x14ac:dyDescent="0.25">
      <c r="A2161" t="s">
        <v>165</v>
      </c>
      <c r="B2161">
        <v>421</v>
      </c>
      <c r="C2161">
        <v>14506</v>
      </c>
      <c r="D2161" s="81">
        <v>44183</v>
      </c>
      <c r="E2161" s="49" t="s">
        <v>1429</v>
      </c>
      <c r="F2161" t="s">
        <v>1430</v>
      </c>
      <c r="H2161" s="3">
        <v>2000</v>
      </c>
      <c r="I2161" s="3">
        <f t="shared" si="37"/>
        <v>678404.55</v>
      </c>
    </row>
    <row r="2162" spans="1:14" x14ac:dyDescent="0.25">
      <c r="B2162">
        <v>421</v>
      </c>
      <c r="C2162">
        <v>14507</v>
      </c>
      <c r="D2162" s="81">
        <v>44183</v>
      </c>
      <c r="E2162" s="49" t="s">
        <v>1431</v>
      </c>
      <c r="F2162" t="s">
        <v>1432</v>
      </c>
      <c r="H2162" s="3">
        <v>3000</v>
      </c>
      <c r="I2162" s="3">
        <f t="shared" si="37"/>
        <v>675404.55</v>
      </c>
    </row>
    <row r="2163" spans="1:14" x14ac:dyDescent="0.25">
      <c r="C2163">
        <v>14508</v>
      </c>
      <c r="D2163" s="81">
        <v>44183</v>
      </c>
      <c r="E2163" s="49" t="s">
        <v>43</v>
      </c>
      <c r="F2163" t="s">
        <v>43</v>
      </c>
      <c r="I2163" s="3">
        <f t="shared" si="37"/>
        <v>675404.55</v>
      </c>
      <c r="N2163" t="s">
        <v>166</v>
      </c>
    </row>
    <row r="2164" spans="1:14" x14ac:dyDescent="0.25">
      <c r="A2164" t="s">
        <v>165</v>
      </c>
      <c r="B2164">
        <v>421</v>
      </c>
      <c r="C2164">
        <v>14509</v>
      </c>
      <c r="D2164" s="81">
        <v>44183</v>
      </c>
      <c r="E2164" s="49" t="s">
        <v>1433</v>
      </c>
      <c r="F2164" t="s">
        <v>1434</v>
      </c>
      <c r="H2164" s="3">
        <v>5000</v>
      </c>
      <c r="I2164" s="3">
        <f t="shared" si="37"/>
        <v>670404.55000000005</v>
      </c>
      <c r="L2164" t="s">
        <v>166</v>
      </c>
    </row>
    <row r="2165" spans="1:14" x14ac:dyDescent="0.25">
      <c r="A2165" t="s">
        <v>165</v>
      </c>
      <c r="B2165">
        <v>421</v>
      </c>
      <c r="C2165">
        <v>14510</v>
      </c>
      <c r="D2165" s="81">
        <v>44183</v>
      </c>
      <c r="E2165" s="49" t="s">
        <v>1435</v>
      </c>
      <c r="F2165" t="s">
        <v>1257</v>
      </c>
      <c r="H2165" s="3">
        <v>50000</v>
      </c>
      <c r="I2165" s="3">
        <f t="shared" si="37"/>
        <v>620404.55000000005</v>
      </c>
    </row>
    <row r="2166" spans="1:14" x14ac:dyDescent="0.25">
      <c r="B2166">
        <v>421</v>
      </c>
      <c r="C2166">
        <v>14511</v>
      </c>
      <c r="D2166" s="81">
        <v>44183</v>
      </c>
      <c r="E2166" s="49" t="s">
        <v>1436</v>
      </c>
      <c r="F2166" t="s">
        <v>1437</v>
      </c>
      <c r="H2166" s="3">
        <v>5000</v>
      </c>
      <c r="I2166" s="3">
        <f t="shared" si="37"/>
        <v>615404.55000000005</v>
      </c>
    </row>
    <row r="2167" spans="1:14" x14ac:dyDescent="0.25">
      <c r="A2167" t="s">
        <v>165</v>
      </c>
      <c r="B2167">
        <v>231</v>
      </c>
      <c r="C2167">
        <v>14512</v>
      </c>
      <c r="D2167" s="81">
        <v>44183</v>
      </c>
      <c r="E2167" s="49" t="s">
        <v>1438</v>
      </c>
      <c r="F2167" t="s">
        <v>1439</v>
      </c>
      <c r="H2167" s="3">
        <v>5000</v>
      </c>
      <c r="I2167" s="3">
        <f t="shared" si="37"/>
        <v>610404.55000000005</v>
      </c>
    </row>
    <row r="2168" spans="1:14" x14ac:dyDescent="0.25">
      <c r="C2168">
        <v>14513</v>
      </c>
      <c r="D2168" s="81">
        <v>44183</v>
      </c>
      <c r="E2168" s="49" t="s">
        <v>43</v>
      </c>
      <c r="F2168" t="s">
        <v>43</v>
      </c>
      <c r="I2168" s="3">
        <f t="shared" si="37"/>
        <v>610404.55000000005</v>
      </c>
    </row>
    <row r="2169" spans="1:14" x14ac:dyDescent="0.25">
      <c r="A2169" t="s">
        <v>165</v>
      </c>
      <c r="B2169">
        <v>426</v>
      </c>
      <c r="C2169">
        <v>14514</v>
      </c>
      <c r="D2169" s="81">
        <v>44186</v>
      </c>
      <c r="E2169" s="49" t="s">
        <v>1440</v>
      </c>
      <c r="F2169" t="s">
        <v>1441</v>
      </c>
      <c r="H2169" s="3">
        <v>36470.75</v>
      </c>
      <c r="I2169" s="3">
        <f t="shared" si="37"/>
        <v>573933.80000000005</v>
      </c>
    </row>
    <row r="2170" spans="1:14" x14ac:dyDescent="0.25">
      <c r="A2170" t="s">
        <v>165</v>
      </c>
      <c r="B2170">
        <v>241</v>
      </c>
      <c r="C2170">
        <v>14515</v>
      </c>
      <c r="D2170" s="81">
        <v>44186</v>
      </c>
      <c r="E2170" s="49" t="s">
        <v>1442</v>
      </c>
      <c r="F2170" t="s">
        <v>1443</v>
      </c>
      <c r="H2170" s="3">
        <v>20001</v>
      </c>
      <c r="I2170" s="3">
        <f t="shared" si="37"/>
        <v>553932.80000000005</v>
      </c>
    </row>
    <row r="2171" spans="1:14" x14ac:dyDescent="0.25">
      <c r="A2171" t="s">
        <v>165</v>
      </c>
      <c r="B2171">
        <v>122</v>
      </c>
      <c r="C2171">
        <v>14516</v>
      </c>
      <c r="D2171" s="81">
        <v>44186</v>
      </c>
      <c r="E2171" s="49" t="s">
        <v>1444</v>
      </c>
      <c r="F2171" t="s">
        <v>294</v>
      </c>
      <c r="H2171" s="3">
        <v>10000</v>
      </c>
      <c r="I2171" s="3">
        <f t="shared" si="37"/>
        <v>543932.80000000005</v>
      </c>
    </row>
    <row r="2172" spans="1:14" x14ac:dyDescent="0.25">
      <c r="A2172" t="s">
        <v>165</v>
      </c>
      <c r="B2172">
        <v>421</v>
      </c>
      <c r="C2172">
        <v>14517</v>
      </c>
      <c r="D2172" s="81">
        <v>44186</v>
      </c>
      <c r="E2172" s="49" t="s">
        <v>1445</v>
      </c>
      <c r="F2172" t="s">
        <v>1340</v>
      </c>
      <c r="H2172" s="3">
        <v>5000</v>
      </c>
      <c r="I2172" s="3">
        <f t="shared" si="37"/>
        <v>538932.80000000005</v>
      </c>
    </row>
    <row r="2173" spans="1:14" x14ac:dyDescent="0.25">
      <c r="A2173" t="s">
        <v>165</v>
      </c>
      <c r="B2173">
        <v>421</v>
      </c>
      <c r="C2173">
        <v>14518</v>
      </c>
      <c r="D2173" s="81">
        <v>44186</v>
      </c>
      <c r="E2173" s="49" t="s">
        <v>62</v>
      </c>
      <c r="F2173" t="s">
        <v>1446</v>
      </c>
      <c r="H2173" s="3">
        <v>10000</v>
      </c>
      <c r="I2173" s="3">
        <f t="shared" si="37"/>
        <v>528932.80000000005</v>
      </c>
    </row>
    <row r="2174" spans="1:14" x14ac:dyDescent="0.25">
      <c r="A2174" t="s">
        <v>165</v>
      </c>
      <c r="B2174">
        <v>421</v>
      </c>
      <c r="C2174">
        <v>14519</v>
      </c>
      <c r="D2174" s="81">
        <v>44186</v>
      </c>
      <c r="E2174" s="49" t="s">
        <v>62</v>
      </c>
      <c r="F2174" t="s">
        <v>1336</v>
      </c>
      <c r="H2174" s="3">
        <v>10000</v>
      </c>
      <c r="I2174" s="3">
        <f t="shared" si="37"/>
        <v>518932.80000000005</v>
      </c>
    </row>
    <row r="2175" spans="1:14" x14ac:dyDescent="0.25">
      <c r="A2175" t="s">
        <v>165</v>
      </c>
      <c r="B2175">
        <v>421</v>
      </c>
      <c r="C2175">
        <v>14520</v>
      </c>
      <c r="D2175" s="81">
        <v>44186</v>
      </c>
      <c r="E2175" s="49" t="s">
        <v>62</v>
      </c>
      <c r="F2175" t="s">
        <v>1447</v>
      </c>
      <c r="H2175" s="3">
        <v>2000</v>
      </c>
      <c r="I2175" s="3">
        <f t="shared" si="37"/>
        <v>516932.80000000005</v>
      </c>
    </row>
    <row r="2176" spans="1:14" x14ac:dyDescent="0.25">
      <c r="A2176" t="s">
        <v>165</v>
      </c>
      <c r="B2176">
        <v>421</v>
      </c>
      <c r="C2176">
        <v>14521</v>
      </c>
      <c r="D2176" s="81">
        <v>44186</v>
      </c>
      <c r="E2176" s="49" t="s">
        <v>187</v>
      </c>
      <c r="F2176" t="s">
        <v>1448</v>
      </c>
      <c r="H2176" s="3">
        <v>2000</v>
      </c>
      <c r="I2176" s="3">
        <f t="shared" si="37"/>
        <v>514932.80000000005</v>
      </c>
    </row>
    <row r="2177" spans="1:13" x14ac:dyDescent="0.25">
      <c r="A2177" t="s">
        <v>165</v>
      </c>
      <c r="B2177">
        <v>421</v>
      </c>
      <c r="C2177">
        <v>14522</v>
      </c>
      <c r="D2177" s="81">
        <v>44186</v>
      </c>
      <c r="E2177" s="49" t="s">
        <v>187</v>
      </c>
      <c r="F2177" t="s">
        <v>1449</v>
      </c>
      <c r="H2177" s="3">
        <v>5000</v>
      </c>
      <c r="I2177" s="3">
        <f t="shared" si="37"/>
        <v>509932.80000000005</v>
      </c>
    </row>
    <row r="2178" spans="1:13" x14ac:dyDescent="0.25">
      <c r="A2178" t="s">
        <v>165</v>
      </c>
      <c r="B2178">
        <v>421</v>
      </c>
      <c r="C2178">
        <v>14523</v>
      </c>
      <c r="D2178" s="81">
        <v>44186</v>
      </c>
      <c r="E2178" s="49" t="s">
        <v>62</v>
      </c>
      <c r="F2178" t="s">
        <v>1362</v>
      </c>
      <c r="H2178" s="3">
        <v>5000</v>
      </c>
      <c r="I2178" s="3">
        <f t="shared" si="37"/>
        <v>504932.80000000005</v>
      </c>
    </row>
    <row r="2179" spans="1:13" x14ac:dyDescent="0.25">
      <c r="A2179" t="s">
        <v>165</v>
      </c>
      <c r="B2179">
        <v>421</v>
      </c>
      <c r="C2179">
        <v>14524</v>
      </c>
      <c r="D2179" s="81">
        <v>44186</v>
      </c>
      <c r="E2179" s="49" t="s">
        <v>62</v>
      </c>
      <c r="F2179" t="s">
        <v>1450</v>
      </c>
      <c r="H2179" s="3">
        <v>5000</v>
      </c>
      <c r="I2179" s="3">
        <f t="shared" si="37"/>
        <v>499932.80000000005</v>
      </c>
    </row>
    <row r="2180" spans="1:13" x14ac:dyDescent="0.25">
      <c r="A2180" t="s">
        <v>165</v>
      </c>
      <c r="B2180">
        <v>421</v>
      </c>
      <c r="C2180">
        <v>14525</v>
      </c>
      <c r="D2180" s="81">
        <v>44186</v>
      </c>
      <c r="E2180" s="49" t="s">
        <v>62</v>
      </c>
      <c r="F2180" t="s">
        <v>1451</v>
      </c>
      <c r="H2180" s="3">
        <v>5000</v>
      </c>
      <c r="I2180" s="3">
        <f t="shared" si="37"/>
        <v>494932.80000000005</v>
      </c>
    </row>
    <row r="2181" spans="1:13" x14ac:dyDescent="0.25">
      <c r="C2181">
        <v>14526</v>
      </c>
      <c r="D2181" s="81">
        <v>44186</v>
      </c>
      <c r="E2181" s="49" t="s">
        <v>43</v>
      </c>
      <c r="F2181" t="s">
        <v>43</v>
      </c>
      <c r="I2181" s="3">
        <f t="shared" si="37"/>
        <v>494932.80000000005</v>
      </c>
    </row>
    <row r="2182" spans="1:13" x14ac:dyDescent="0.25">
      <c r="C2182">
        <v>14527</v>
      </c>
      <c r="D2182" s="81">
        <v>44186</v>
      </c>
      <c r="E2182" s="49" t="s">
        <v>43</v>
      </c>
      <c r="F2182" t="s">
        <v>43</v>
      </c>
      <c r="I2182" s="3">
        <f t="shared" si="37"/>
        <v>494932.80000000005</v>
      </c>
      <c r="M2182" t="s">
        <v>166</v>
      </c>
    </row>
    <row r="2183" spans="1:13" x14ac:dyDescent="0.25">
      <c r="A2183" t="s">
        <v>165</v>
      </c>
      <c r="B2183">
        <v>421</v>
      </c>
      <c r="C2183">
        <v>14528</v>
      </c>
      <c r="D2183" s="81">
        <v>44186</v>
      </c>
      <c r="E2183" s="49" t="s">
        <v>187</v>
      </c>
      <c r="F2183" t="s">
        <v>1452</v>
      </c>
      <c r="H2183" s="3">
        <v>5000</v>
      </c>
      <c r="I2183" s="3">
        <f t="shared" si="37"/>
        <v>489932.80000000005</v>
      </c>
    </row>
    <row r="2184" spans="1:13" x14ac:dyDescent="0.25">
      <c r="B2184">
        <v>421</v>
      </c>
      <c r="C2184">
        <v>14529</v>
      </c>
      <c r="D2184" s="81">
        <v>44186</v>
      </c>
      <c r="E2184" s="49" t="s">
        <v>187</v>
      </c>
      <c r="F2184" t="s">
        <v>1453</v>
      </c>
      <c r="H2184" s="3">
        <v>5000</v>
      </c>
      <c r="I2184" s="3">
        <f t="shared" si="37"/>
        <v>484932.80000000005</v>
      </c>
    </row>
    <row r="2185" spans="1:13" x14ac:dyDescent="0.25">
      <c r="A2185" t="s">
        <v>165</v>
      </c>
      <c r="B2185">
        <v>421</v>
      </c>
      <c r="C2185">
        <v>14530</v>
      </c>
      <c r="D2185" s="81">
        <v>44186</v>
      </c>
      <c r="E2185" s="49" t="s">
        <v>187</v>
      </c>
      <c r="F2185" t="s">
        <v>1454</v>
      </c>
      <c r="H2185" s="3">
        <v>5000</v>
      </c>
      <c r="I2185" s="3">
        <f t="shared" si="37"/>
        <v>479932.80000000005</v>
      </c>
    </row>
    <row r="2186" spans="1:13" x14ac:dyDescent="0.25">
      <c r="A2186" t="s">
        <v>165</v>
      </c>
      <c r="B2186">
        <v>421</v>
      </c>
      <c r="C2186">
        <v>14531</v>
      </c>
      <c r="D2186" s="81">
        <v>44186</v>
      </c>
      <c r="E2186" s="49" t="s">
        <v>187</v>
      </c>
      <c r="F2186" t="s">
        <v>1455</v>
      </c>
      <c r="H2186" s="3">
        <v>2000</v>
      </c>
      <c r="I2186" s="3">
        <f t="shared" si="37"/>
        <v>477932.80000000005</v>
      </c>
    </row>
    <row r="2187" spans="1:13" x14ac:dyDescent="0.25">
      <c r="A2187" t="s">
        <v>165</v>
      </c>
      <c r="B2187">
        <v>346</v>
      </c>
      <c r="C2187">
        <v>14532</v>
      </c>
      <c r="D2187" s="81">
        <v>44186</v>
      </c>
      <c r="E2187" s="49" t="s">
        <v>1456</v>
      </c>
      <c r="F2187" t="s">
        <v>1457</v>
      </c>
      <c r="H2187" s="3">
        <v>37760</v>
      </c>
      <c r="I2187" s="3">
        <f t="shared" si="37"/>
        <v>440172.80000000005</v>
      </c>
    </row>
    <row r="2188" spans="1:13" x14ac:dyDescent="0.25">
      <c r="D2188" s="81">
        <v>44186</v>
      </c>
      <c r="E2188" s="49" t="s">
        <v>41</v>
      </c>
      <c r="F2188" t="s">
        <v>41</v>
      </c>
      <c r="G2188" s="108">
        <v>92087.5</v>
      </c>
      <c r="I2188" s="3">
        <f t="shared" si="37"/>
        <v>532260.30000000005</v>
      </c>
    </row>
    <row r="2189" spans="1:13" x14ac:dyDescent="0.25">
      <c r="A2189" t="s">
        <v>165</v>
      </c>
      <c r="B2189">
        <v>421</v>
      </c>
      <c r="C2189">
        <v>14533</v>
      </c>
      <c r="D2189" s="81">
        <v>44187</v>
      </c>
      <c r="E2189" s="49" t="s">
        <v>62</v>
      </c>
      <c r="F2189" t="s">
        <v>1458</v>
      </c>
      <c r="H2189" s="3">
        <v>10000</v>
      </c>
      <c r="I2189" s="3">
        <f t="shared" si="37"/>
        <v>522260.30000000005</v>
      </c>
    </row>
    <row r="2190" spans="1:13" x14ac:dyDescent="0.25">
      <c r="A2190" t="s">
        <v>165</v>
      </c>
      <c r="B2190">
        <v>421</v>
      </c>
      <c r="C2190">
        <v>14534</v>
      </c>
      <c r="D2190" s="81">
        <v>44187</v>
      </c>
      <c r="E2190" s="49" t="s">
        <v>187</v>
      </c>
      <c r="F2190" t="s">
        <v>1459</v>
      </c>
      <c r="H2190" s="3">
        <v>5000</v>
      </c>
      <c r="I2190" s="3">
        <f t="shared" si="37"/>
        <v>517260.30000000005</v>
      </c>
    </row>
    <row r="2191" spans="1:13" x14ac:dyDescent="0.25">
      <c r="C2191">
        <v>14535</v>
      </c>
      <c r="D2191" s="81">
        <v>44187</v>
      </c>
      <c r="E2191" s="49" t="s">
        <v>43</v>
      </c>
      <c r="F2191" t="s">
        <v>43</v>
      </c>
      <c r="I2191" s="3">
        <f t="shared" si="37"/>
        <v>517260.30000000005</v>
      </c>
    </row>
    <row r="2192" spans="1:13" x14ac:dyDescent="0.25">
      <c r="A2192" t="s">
        <v>165</v>
      </c>
      <c r="B2192">
        <v>345</v>
      </c>
      <c r="C2192">
        <v>14536</v>
      </c>
      <c r="D2192" s="81">
        <v>44187</v>
      </c>
      <c r="E2192" s="49" t="s">
        <v>1337</v>
      </c>
      <c r="F2192" t="s">
        <v>1315</v>
      </c>
      <c r="H2192" s="3">
        <v>5000</v>
      </c>
      <c r="I2192" s="3">
        <f t="shared" si="37"/>
        <v>512260.30000000005</v>
      </c>
    </row>
    <row r="2193" spans="1:9" x14ac:dyDescent="0.25">
      <c r="A2193" t="s">
        <v>165</v>
      </c>
      <c r="B2193">
        <v>421</v>
      </c>
      <c r="C2193">
        <v>14537</v>
      </c>
      <c r="D2193" s="81">
        <v>44187</v>
      </c>
      <c r="E2193" s="49" t="s">
        <v>187</v>
      </c>
      <c r="F2193" t="s">
        <v>1460</v>
      </c>
      <c r="H2193" s="3">
        <v>5000</v>
      </c>
      <c r="I2193" s="3">
        <f t="shared" si="37"/>
        <v>507260.30000000005</v>
      </c>
    </row>
    <row r="2194" spans="1:9" x14ac:dyDescent="0.25">
      <c r="A2194" t="s">
        <v>165</v>
      </c>
      <c r="B2194">
        <v>421</v>
      </c>
      <c r="C2194">
        <v>14538</v>
      </c>
      <c r="D2194" s="81">
        <v>44187</v>
      </c>
      <c r="E2194" s="49" t="s">
        <v>62</v>
      </c>
      <c r="F2194" t="s">
        <v>1258</v>
      </c>
      <c r="H2194" s="3">
        <v>5000</v>
      </c>
      <c r="I2194" s="3">
        <f t="shared" si="37"/>
        <v>502260.30000000005</v>
      </c>
    </row>
    <row r="2195" spans="1:9" x14ac:dyDescent="0.25">
      <c r="D2195" s="81">
        <v>44187</v>
      </c>
      <c r="E2195" s="49" t="s">
        <v>41</v>
      </c>
      <c r="F2195" t="s">
        <v>41</v>
      </c>
      <c r="G2195" s="108">
        <v>1000000</v>
      </c>
      <c r="I2195" s="3">
        <f t="shared" si="37"/>
        <v>1502260.3</v>
      </c>
    </row>
    <row r="2196" spans="1:9" x14ac:dyDescent="0.25">
      <c r="A2196" t="s">
        <v>165</v>
      </c>
      <c r="B2196">
        <v>122</v>
      </c>
      <c r="C2196">
        <v>14539</v>
      </c>
      <c r="D2196" s="81">
        <v>44188</v>
      </c>
      <c r="E2196" s="49" t="s">
        <v>1461</v>
      </c>
      <c r="F2196" t="s">
        <v>1270</v>
      </c>
      <c r="H2196" s="3">
        <v>7000</v>
      </c>
      <c r="I2196" s="3">
        <f t="shared" si="37"/>
        <v>1495260.3</v>
      </c>
    </row>
    <row r="2197" spans="1:9" x14ac:dyDescent="0.25">
      <c r="A2197" t="s">
        <v>165</v>
      </c>
      <c r="B2197">
        <v>122</v>
      </c>
      <c r="C2197">
        <v>14540</v>
      </c>
      <c r="D2197" s="81">
        <v>44188</v>
      </c>
      <c r="E2197" s="49" t="s">
        <v>1392</v>
      </c>
      <c r="F2197" t="s">
        <v>1270</v>
      </c>
      <c r="H2197" s="3">
        <v>2330</v>
      </c>
      <c r="I2197" s="3">
        <f t="shared" si="37"/>
        <v>1492930.3</v>
      </c>
    </row>
    <row r="2198" spans="1:9" x14ac:dyDescent="0.25">
      <c r="A2198" t="s">
        <v>165</v>
      </c>
      <c r="B2198">
        <v>122</v>
      </c>
      <c r="C2198">
        <v>14541</v>
      </c>
      <c r="D2198" s="81">
        <v>44188</v>
      </c>
      <c r="E2198" s="49" t="s">
        <v>142</v>
      </c>
      <c r="F2198" t="s">
        <v>1257</v>
      </c>
      <c r="H2198" s="3">
        <v>20000</v>
      </c>
      <c r="I2198" s="3">
        <f t="shared" ref="I2198:I2264" si="38">+I2197+G2198-H2198</f>
        <v>1472930.3</v>
      </c>
    </row>
    <row r="2199" spans="1:9" x14ac:dyDescent="0.25">
      <c r="A2199" t="s">
        <v>165</v>
      </c>
      <c r="B2199">
        <v>122</v>
      </c>
      <c r="C2199">
        <v>14542</v>
      </c>
      <c r="D2199" s="81">
        <v>44188</v>
      </c>
      <c r="E2199" s="49" t="s">
        <v>142</v>
      </c>
      <c r="F2199" t="s">
        <v>1315</v>
      </c>
      <c r="H2199" s="3">
        <v>15000</v>
      </c>
      <c r="I2199" s="3">
        <f t="shared" si="38"/>
        <v>1457930.3</v>
      </c>
    </row>
    <row r="2200" spans="1:9" x14ac:dyDescent="0.25">
      <c r="A2200" t="s">
        <v>165</v>
      </c>
      <c r="B2200">
        <v>122</v>
      </c>
      <c r="C2200">
        <v>14543</v>
      </c>
      <c r="D2200" s="81">
        <v>44188</v>
      </c>
      <c r="E2200" s="49" t="s">
        <v>142</v>
      </c>
      <c r="F2200" t="s">
        <v>419</v>
      </c>
      <c r="H2200" s="3">
        <v>15000</v>
      </c>
      <c r="I2200" s="3">
        <f t="shared" si="38"/>
        <v>1442930.3</v>
      </c>
    </row>
    <row r="2201" spans="1:9" x14ac:dyDescent="0.25">
      <c r="C2201">
        <v>14544</v>
      </c>
      <c r="D2201" s="81">
        <v>44188</v>
      </c>
      <c r="E2201" s="49" t="s">
        <v>43</v>
      </c>
      <c r="F2201" t="s">
        <v>43</v>
      </c>
      <c r="I2201" s="3">
        <f t="shared" si="38"/>
        <v>1442930.3</v>
      </c>
    </row>
    <row r="2202" spans="1:9" x14ac:dyDescent="0.25">
      <c r="A2202" t="s">
        <v>165</v>
      </c>
      <c r="B2202">
        <v>122</v>
      </c>
      <c r="C2202">
        <v>14545</v>
      </c>
      <c r="D2202" s="81">
        <v>44188</v>
      </c>
      <c r="E2202" s="49" t="s">
        <v>142</v>
      </c>
      <c r="F2202" t="s">
        <v>293</v>
      </c>
      <c r="H2202" s="3">
        <v>5000</v>
      </c>
      <c r="I2202" s="3">
        <f t="shared" si="38"/>
        <v>1437930.3</v>
      </c>
    </row>
    <row r="2203" spans="1:9" x14ac:dyDescent="0.25">
      <c r="A2203" t="s">
        <v>165</v>
      </c>
      <c r="B2203">
        <v>122</v>
      </c>
      <c r="C2203">
        <v>14546</v>
      </c>
      <c r="D2203" s="81">
        <v>44188</v>
      </c>
      <c r="E2203" s="49" t="s">
        <v>142</v>
      </c>
      <c r="F2203" t="s">
        <v>1355</v>
      </c>
      <c r="H2203" s="3">
        <v>15000</v>
      </c>
      <c r="I2203" s="3">
        <f t="shared" si="38"/>
        <v>1422930.3</v>
      </c>
    </row>
    <row r="2204" spans="1:9" x14ac:dyDescent="0.25">
      <c r="A2204" t="s">
        <v>165</v>
      </c>
      <c r="B2204">
        <v>122</v>
      </c>
      <c r="C2204">
        <v>14547</v>
      </c>
      <c r="D2204" s="81">
        <v>44188</v>
      </c>
      <c r="E2204" s="49" t="s">
        <v>142</v>
      </c>
      <c r="F2204" t="s">
        <v>49</v>
      </c>
      <c r="H2204" s="3">
        <v>9000</v>
      </c>
      <c r="I2204" s="3">
        <f t="shared" si="38"/>
        <v>1413930.3</v>
      </c>
    </row>
    <row r="2205" spans="1:9" x14ac:dyDescent="0.25">
      <c r="A2205" t="s">
        <v>165</v>
      </c>
      <c r="B2205">
        <v>122</v>
      </c>
      <c r="C2205">
        <v>14548</v>
      </c>
      <c r="D2205" s="81">
        <v>44188</v>
      </c>
      <c r="E2205" s="49" t="s">
        <v>142</v>
      </c>
      <c r="F2205" t="s">
        <v>1393</v>
      </c>
      <c r="H2205" s="3">
        <v>8000</v>
      </c>
      <c r="I2205" s="3">
        <f t="shared" si="38"/>
        <v>1405930.3</v>
      </c>
    </row>
    <row r="2206" spans="1:9" x14ac:dyDescent="0.25">
      <c r="A2206" t="s">
        <v>165</v>
      </c>
      <c r="B2206">
        <v>122</v>
      </c>
      <c r="C2206">
        <v>14549</v>
      </c>
      <c r="D2206" s="81">
        <v>44188</v>
      </c>
      <c r="E2206" s="49" t="s">
        <v>142</v>
      </c>
      <c r="F2206" t="s">
        <v>1462</v>
      </c>
      <c r="H2206" s="3">
        <v>7000</v>
      </c>
      <c r="I2206" s="3">
        <f t="shared" si="38"/>
        <v>1398930.3</v>
      </c>
    </row>
    <row r="2207" spans="1:9" x14ac:dyDescent="0.25">
      <c r="A2207" t="s">
        <v>165</v>
      </c>
      <c r="B2207">
        <v>122</v>
      </c>
      <c r="C2207">
        <v>14550</v>
      </c>
      <c r="D2207" s="81">
        <v>44188</v>
      </c>
      <c r="E2207" s="49" t="s">
        <v>142</v>
      </c>
      <c r="F2207" t="s">
        <v>1317</v>
      </c>
      <c r="H2207" s="3">
        <v>9000</v>
      </c>
      <c r="I2207" s="3">
        <f t="shared" si="38"/>
        <v>1389930.3</v>
      </c>
    </row>
    <row r="2208" spans="1:9" x14ac:dyDescent="0.25">
      <c r="A2208" t="s">
        <v>165</v>
      </c>
      <c r="B2208">
        <v>122</v>
      </c>
      <c r="C2208">
        <v>14551</v>
      </c>
      <c r="D2208" s="81">
        <v>44188</v>
      </c>
      <c r="E2208" s="49" t="s">
        <v>142</v>
      </c>
      <c r="F2208" t="s">
        <v>1276</v>
      </c>
      <c r="H2208" s="3">
        <v>15000</v>
      </c>
      <c r="I2208" s="3">
        <f t="shared" si="38"/>
        <v>1374930.3</v>
      </c>
    </row>
    <row r="2209" spans="1:9" x14ac:dyDescent="0.25">
      <c r="A2209" t="s">
        <v>165</v>
      </c>
      <c r="B2209">
        <v>122</v>
      </c>
      <c r="C2209">
        <v>14552</v>
      </c>
      <c r="D2209" s="81">
        <v>44188</v>
      </c>
      <c r="E2209" s="49" t="s">
        <v>142</v>
      </c>
      <c r="F2209" t="s">
        <v>1463</v>
      </c>
      <c r="H2209" s="3">
        <v>5000</v>
      </c>
      <c r="I2209" s="3">
        <f t="shared" si="38"/>
        <v>1369930.3</v>
      </c>
    </row>
    <row r="2210" spans="1:9" x14ac:dyDescent="0.25">
      <c r="A2210" t="s">
        <v>165</v>
      </c>
      <c r="B2210">
        <v>122</v>
      </c>
      <c r="C2210">
        <v>14553</v>
      </c>
      <c r="D2210" s="81">
        <v>44188</v>
      </c>
      <c r="E2210" s="49" t="s">
        <v>206</v>
      </c>
      <c r="F2210" t="s">
        <v>1269</v>
      </c>
      <c r="H2210" s="3">
        <v>8000</v>
      </c>
      <c r="I2210" s="3">
        <f t="shared" si="38"/>
        <v>1361930.3</v>
      </c>
    </row>
    <row r="2211" spans="1:9" x14ac:dyDescent="0.25">
      <c r="A2211" t="s">
        <v>165</v>
      </c>
      <c r="B2211">
        <v>122</v>
      </c>
      <c r="C2211">
        <v>14554</v>
      </c>
      <c r="D2211" s="81">
        <v>44188</v>
      </c>
      <c r="E2211" s="49" t="s">
        <v>142</v>
      </c>
      <c r="F2211" t="s">
        <v>1270</v>
      </c>
      <c r="H2211" s="3">
        <v>7000</v>
      </c>
      <c r="I2211" s="3">
        <f t="shared" si="38"/>
        <v>1354930.3</v>
      </c>
    </row>
    <row r="2212" spans="1:9" x14ac:dyDescent="0.25">
      <c r="A2212" t="s">
        <v>165</v>
      </c>
      <c r="B2212">
        <v>122</v>
      </c>
      <c r="C2212">
        <v>14555</v>
      </c>
      <c r="D2212" s="81">
        <v>44188</v>
      </c>
      <c r="E2212" s="49" t="s">
        <v>206</v>
      </c>
      <c r="F2212" t="s">
        <v>1266</v>
      </c>
      <c r="H2212" s="3">
        <v>20000</v>
      </c>
      <c r="I2212" s="3">
        <f t="shared" si="38"/>
        <v>1334930.3</v>
      </c>
    </row>
    <row r="2213" spans="1:9" x14ac:dyDescent="0.25">
      <c r="A2213" t="s">
        <v>165</v>
      </c>
      <c r="B2213">
        <v>122</v>
      </c>
      <c r="C2213">
        <v>14556</v>
      </c>
      <c r="D2213" s="81">
        <v>44188</v>
      </c>
      <c r="E2213" s="49" t="s">
        <v>142</v>
      </c>
      <c r="F2213" t="s">
        <v>1402</v>
      </c>
      <c r="H2213" s="3">
        <v>18000</v>
      </c>
      <c r="I2213" s="3">
        <f t="shared" si="38"/>
        <v>1316930.3</v>
      </c>
    </row>
    <row r="2214" spans="1:9" x14ac:dyDescent="0.25">
      <c r="B2214">
        <v>122</v>
      </c>
      <c r="C2214">
        <v>14557</v>
      </c>
      <c r="D2214" s="81">
        <v>44188</v>
      </c>
      <c r="E2214" s="49" t="s">
        <v>142</v>
      </c>
      <c r="F2214" t="s">
        <v>1464</v>
      </c>
      <c r="H2214" s="3">
        <v>10000</v>
      </c>
      <c r="I2214" s="3">
        <f t="shared" si="38"/>
        <v>1306930.3</v>
      </c>
    </row>
    <row r="2215" spans="1:9" x14ac:dyDescent="0.25">
      <c r="B2215">
        <v>122</v>
      </c>
      <c r="C2215">
        <v>14558</v>
      </c>
      <c r="D2215" s="81">
        <v>44188</v>
      </c>
      <c r="E2215" s="49" t="s">
        <v>142</v>
      </c>
      <c r="F2215" t="s">
        <v>1465</v>
      </c>
      <c r="H2215" s="3">
        <v>10000</v>
      </c>
      <c r="I2215" s="3">
        <f t="shared" si="38"/>
        <v>1296930.3</v>
      </c>
    </row>
    <row r="2216" spans="1:9" x14ac:dyDescent="0.25">
      <c r="A2216" t="s">
        <v>165</v>
      </c>
      <c r="B2216">
        <v>421</v>
      </c>
      <c r="C2216">
        <v>14559</v>
      </c>
      <c r="D2216" s="81">
        <v>44188</v>
      </c>
      <c r="E2216" s="49" t="s">
        <v>187</v>
      </c>
      <c r="F2216" t="s">
        <v>1466</v>
      </c>
      <c r="H2216" s="3">
        <v>5000</v>
      </c>
      <c r="I2216" s="3">
        <f t="shared" si="38"/>
        <v>1291930.3</v>
      </c>
    </row>
    <row r="2217" spans="1:9" x14ac:dyDescent="0.25">
      <c r="A2217" t="s">
        <v>165</v>
      </c>
      <c r="B2217">
        <v>421</v>
      </c>
      <c r="C2217">
        <v>14560</v>
      </c>
      <c r="D2217" s="81">
        <v>44188</v>
      </c>
      <c r="E2217" s="49" t="s">
        <v>187</v>
      </c>
      <c r="F2217" t="s">
        <v>1278</v>
      </c>
      <c r="H2217" s="3">
        <v>5000</v>
      </c>
      <c r="I2217" s="3">
        <f t="shared" si="38"/>
        <v>1286930.3</v>
      </c>
    </row>
    <row r="2218" spans="1:9" x14ac:dyDescent="0.25">
      <c r="C2218">
        <v>14561</v>
      </c>
      <c r="D2218" s="81">
        <v>44188</v>
      </c>
      <c r="E2218" s="49" t="s">
        <v>43</v>
      </c>
      <c r="F2218" t="s">
        <v>43</v>
      </c>
      <c r="I2218" s="3">
        <f t="shared" si="38"/>
        <v>1286930.3</v>
      </c>
    </row>
    <row r="2219" spans="1:9" x14ac:dyDescent="0.25">
      <c r="A2219" t="s">
        <v>165</v>
      </c>
      <c r="B2219">
        <v>421</v>
      </c>
      <c r="C2219">
        <v>14562</v>
      </c>
      <c r="D2219" s="81">
        <v>44188</v>
      </c>
      <c r="E2219" s="49" t="s">
        <v>1467</v>
      </c>
      <c r="F2219" t="s">
        <v>1468</v>
      </c>
      <c r="H2219" s="3">
        <v>3000</v>
      </c>
      <c r="I2219" s="3">
        <f t="shared" si="38"/>
        <v>1283930.3</v>
      </c>
    </row>
    <row r="2220" spans="1:9" x14ac:dyDescent="0.25">
      <c r="A2220" t="s">
        <v>165</v>
      </c>
      <c r="B2220">
        <v>122</v>
      </c>
      <c r="C2220">
        <v>14563</v>
      </c>
      <c r="D2220" s="81">
        <v>44188</v>
      </c>
      <c r="E2220" s="49" t="s">
        <v>142</v>
      </c>
      <c r="F2220" t="s">
        <v>1264</v>
      </c>
      <c r="H2220" s="3">
        <v>15500</v>
      </c>
      <c r="I2220" s="3">
        <f t="shared" si="38"/>
        <v>1268430.3</v>
      </c>
    </row>
    <row r="2221" spans="1:9" x14ac:dyDescent="0.25">
      <c r="A2221" t="s">
        <v>165</v>
      </c>
      <c r="B2221">
        <v>421</v>
      </c>
      <c r="C2221">
        <v>14564</v>
      </c>
      <c r="D2221" s="81">
        <v>44188</v>
      </c>
      <c r="E2221" s="49" t="s">
        <v>187</v>
      </c>
      <c r="F2221" t="s">
        <v>1469</v>
      </c>
      <c r="H2221" s="3">
        <v>5000</v>
      </c>
      <c r="I2221" s="3">
        <f t="shared" si="38"/>
        <v>1263430.3</v>
      </c>
    </row>
    <row r="2222" spans="1:9" x14ac:dyDescent="0.25">
      <c r="A2222" t="s">
        <v>165</v>
      </c>
      <c r="B2222">
        <v>421</v>
      </c>
      <c r="C2222">
        <v>14565</v>
      </c>
      <c r="D2222" s="81">
        <v>44188</v>
      </c>
      <c r="E2222" s="49" t="s">
        <v>62</v>
      </c>
      <c r="F2222" t="s">
        <v>1470</v>
      </c>
      <c r="H2222" s="3">
        <v>5000</v>
      </c>
      <c r="I2222" s="3">
        <f t="shared" si="38"/>
        <v>1258430.3</v>
      </c>
    </row>
    <row r="2223" spans="1:9" x14ac:dyDescent="0.25">
      <c r="A2223" t="s">
        <v>165</v>
      </c>
      <c r="B2223">
        <v>231</v>
      </c>
      <c r="C2223">
        <v>14566</v>
      </c>
      <c r="D2223" s="81">
        <v>44193</v>
      </c>
      <c r="E2223" s="49" t="s">
        <v>1471</v>
      </c>
      <c r="F2223" t="s">
        <v>1472</v>
      </c>
      <c r="H2223" s="3">
        <v>4900</v>
      </c>
      <c r="I2223" s="3">
        <f t="shared" si="38"/>
        <v>1253530.3</v>
      </c>
    </row>
    <row r="2224" spans="1:9" x14ac:dyDescent="0.25">
      <c r="A2224" t="s">
        <v>165</v>
      </c>
      <c r="B2224">
        <v>426</v>
      </c>
      <c r="C2224">
        <v>14567</v>
      </c>
      <c r="D2224" s="81">
        <v>44193</v>
      </c>
      <c r="E2224" s="49" t="s">
        <v>1473</v>
      </c>
      <c r="F2224" t="s">
        <v>1257</v>
      </c>
      <c r="H2224" s="3">
        <v>58000</v>
      </c>
      <c r="I2224" s="3">
        <f t="shared" si="38"/>
        <v>1195530.3</v>
      </c>
    </row>
    <row r="2225" spans="1:9" x14ac:dyDescent="0.25">
      <c r="A2225" t="s">
        <v>165</v>
      </c>
      <c r="B2225">
        <v>427</v>
      </c>
      <c r="C2225">
        <v>14568</v>
      </c>
      <c r="D2225" s="81">
        <v>44193</v>
      </c>
      <c r="E2225" s="49" t="s">
        <v>1474</v>
      </c>
      <c r="F2225" t="s">
        <v>1257</v>
      </c>
      <c r="H2225" s="3">
        <v>10000</v>
      </c>
      <c r="I2225" s="3">
        <f t="shared" si="38"/>
        <v>1185530.3</v>
      </c>
    </row>
    <row r="2226" spans="1:9" x14ac:dyDescent="0.25">
      <c r="A2226" t="s">
        <v>165</v>
      </c>
      <c r="B2226">
        <v>421</v>
      </c>
      <c r="C2226">
        <v>14569</v>
      </c>
      <c r="D2226" s="81">
        <v>44194</v>
      </c>
      <c r="E2226" s="49" t="s">
        <v>157</v>
      </c>
      <c r="F2226" t="s">
        <v>1475</v>
      </c>
      <c r="H2226" s="3">
        <v>10000</v>
      </c>
      <c r="I2226" s="3">
        <f t="shared" si="38"/>
        <v>1175530.3</v>
      </c>
    </row>
    <row r="2227" spans="1:9" x14ac:dyDescent="0.25">
      <c r="B2227">
        <v>421</v>
      </c>
      <c r="C2227">
        <v>14570</v>
      </c>
      <c r="D2227" s="81">
        <v>44194</v>
      </c>
      <c r="E2227" s="49" t="s">
        <v>1476</v>
      </c>
      <c r="F2227" t="s">
        <v>1477</v>
      </c>
      <c r="H2227" s="3">
        <v>5000</v>
      </c>
      <c r="I2227" s="3">
        <f t="shared" si="38"/>
        <v>1170530.3</v>
      </c>
    </row>
    <row r="2228" spans="1:9" x14ac:dyDescent="0.25">
      <c r="C2228">
        <v>14571</v>
      </c>
      <c r="D2228" s="81">
        <v>44194</v>
      </c>
      <c r="E2228" s="49" t="s">
        <v>43</v>
      </c>
      <c r="F2228" t="s">
        <v>43</v>
      </c>
      <c r="I2228" s="3">
        <f t="shared" si="38"/>
        <v>1170530.3</v>
      </c>
    </row>
    <row r="2229" spans="1:9" x14ac:dyDescent="0.25">
      <c r="B2229">
        <v>421</v>
      </c>
      <c r="C2229">
        <v>14572</v>
      </c>
      <c r="D2229" s="81">
        <v>44195</v>
      </c>
      <c r="E2229" s="49" t="s">
        <v>1479</v>
      </c>
      <c r="F2229" t="s">
        <v>1478</v>
      </c>
      <c r="H2229" s="3">
        <v>5000</v>
      </c>
      <c r="I2229" s="3">
        <f t="shared" si="38"/>
        <v>1165530.3</v>
      </c>
    </row>
    <row r="2230" spans="1:9" x14ac:dyDescent="0.25">
      <c r="A2230" t="s">
        <v>165</v>
      </c>
      <c r="B2230">
        <v>421</v>
      </c>
      <c r="C2230">
        <v>14573</v>
      </c>
      <c r="D2230" s="81">
        <v>44195</v>
      </c>
      <c r="E2230" s="49" t="s">
        <v>1406</v>
      </c>
      <c r="F2230" t="s">
        <v>1315</v>
      </c>
      <c r="H2230" s="3">
        <v>50000</v>
      </c>
      <c r="I2230" s="3">
        <f t="shared" si="38"/>
        <v>1115530.3</v>
      </c>
    </row>
    <row r="2231" spans="1:9" x14ac:dyDescent="0.25">
      <c r="B2231">
        <v>421</v>
      </c>
      <c r="C2231">
        <v>14574</v>
      </c>
      <c r="D2231" s="81">
        <v>44195</v>
      </c>
      <c r="E2231" s="49" t="s">
        <v>187</v>
      </c>
      <c r="F2231" t="s">
        <v>1480</v>
      </c>
      <c r="H2231" s="3">
        <v>2000</v>
      </c>
      <c r="I2231" s="3">
        <f t="shared" si="38"/>
        <v>1113530.3</v>
      </c>
    </row>
    <row r="2232" spans="1:9" x14ac:dyDescent="0.25">
      <c r="C2232">
        <v>14575</v>
      </c>
      <c r="D2232" s="81">
        <v>44195</v>
      </c>
      <c r="E2232" s="49" t="s">
        <v>43</v>
      </c>
      <c r="F2232" t="s">
        <v>43</v>
      </c>
      <c r="I2232" s="3">
        <f t="shared" si="38"/>
        <v>1113530.3</v>
      </c>
    </row>
    <row r="2233" spans="1:9" x14ac:dyDescent="0.25">
      <c r="B2233">
        <v>421</v>
      </c>
      <c r="C2233">
        <v>14576</v>
      </c>
      <c r="D2233" s="81">
        <v>44195</v>
      </c>
      <c r="E2233" s="49" t="s">
        <v>187</v>
      </c>
      <c r="F2233" t="s">
        <v>1481</v>
      </c>
      <c r="H2233" s="3">
        <v>5000</v>
      </c>
      <c r="I2233" s="3">
        <f t="shared" si="38"/>
        <v>1108530.3</v>
      </c>
    </row>
    <row r="2234" spans="1:9" x14ac:dyDescent="0.25">
      <c r="B2234">
        <v>421</v>
      </c>
      <c r="C2234">
        <v>14577</v>
      </c>
      <c r="D2234" s="81">
        <v>44195</v>
      </c>
      <c r="E2234" s="49" t="s">
        <v>62</v>
      </c>
      <c r="F2234" t="s">
        <v>1482</v>
      </c>
      <c r="H2234" s="3">
        <v>5000</v>
      </c>
      <c r="I2234" s="3">
        <f t="shared" si="38"/>
        <v>1103530.3</v>
      </c>
    </row>
    <row r="2235" spans="1:9" x14ac:dyDescent="0.25">
      <c r="B2235">
        <v>421</v>
      </c>
      <c r="C2235">
        <v>14578</v>
      </c>
      <c r="D2235" s="81">
        <v>44195</v>
      </c>
      <c r="E2235" s="49" t="s">
        <v>62</v>
      </c>
      <c r="F2235" t="s">
        <v>1483</v>
      </c>
      <c r="H2235" s="3">
        <v>9000</v>
      </c>
      <c r="I2235" s="3">
        <f t="shared" si="38"/>
        <v>1094530.3</v>
      </c>
    </row>
    <row r="2236" spans="1:9" x14ac:dyDescent="0.25">
      <c r="C2236">
        <v>14579</v>
      </c>
      <c r="D2236" s="81">
        <v>44195</v>
      </c>
      <c r="E2236" s="49" t="s">
        <v>43</v>
      </c>
      <c r="F2236" t="s">
        <v>43</v>
      </c>
      <c r="I2236" s="3">
        <f t="shared" si="38"/>
        <v>1094530.3</v>
      </c>
    </row>
    <row r="2237" spans="1:9" x14ac:dyDescent="0.25">
      <c r="C2237">
        <v>14580</v>
      </c>
      <c r="D2237" s="81">
        <v>44195</v>
      </c>
      <c r="E2237" s="49" t="s">
        <v>43</v>
      </c>
      <c r="F2237" t="s">
        <v>43</v>
      </c>
      <c r="I2237" s="3">
        <f t="shared" si="38"/>
        <v>1094530.3</v>
      </c>
    </row>
    <row r="2238" spans="1:9" x14ac:dyDescent="0.25">
      <c r="C2238">
        <v>14581</v>
      </c>
      <c r="D2238" s="81">
        <v>44195</v>
      </c>
      <c r="E2238" s="49" t="s">
        <v>43</v>
      </c>
      <c r="F2238" t="s">
        <v>43</v>
      </c>
      <c r="I2238" s="3">
        <f t="shared" si="38"/>
        <v>1094530.3</v>
      </c>
    </row>
    <row r="2239" spans="1:9" x14ac:dyDescent="0.25">
      <c r="A2239" t="s">
        <v>165</v>
      </c>
      <c r="B2239">
        <v>421</v>
      </c>
      <c r="C2239">
        <v>14582</v>
      </c>
      <c r="D2239" s="81">
        <v>44195</v>
      </c>
      <c r="E2239" s="49" t="s">
        <v>62</v>
      </c>
      <c r="F2239" t="s">
        <v>1484</v>
      </c>
      <c r="H2239" s="3">
        <v>5000</v>
      </c>
      <c r="I2239" s="3">
        <f t="shared" si="38"/>
        <v>1089530.3</v>
      </c>
    </row>
    <row r="2240" spans="1:9" x14ac:dyDescent="0.25">
      <c r="A2240" t="s">
        <v>165</v>
      </c>
      <c r="B2240">
        <v>421</v>
      </c>
      <c r="C2240">
        <v>14583</v>
      </c>
      <c r="D2240" s="81">
        <v>44195</v>
      </c>
      <c r="E2240" s="49" t="s">
        <v>62</v>
      </c>
      <c r="F2240" t="s">
        <v>1485</v>
      </c>
      <c r="H2240" s="3">
        <v>5000</v>
      </c>
      <c r="I2240" s="3">
        <f t="shared" si="38"/>
        <v>1084530.3</v>
      </c>
    </row>
    <row r="2241" spans="1:9" x14ac:dyDescent="0.25">
      <c r="A2241" t="s">
        <v>165</v>
      </c>
      <c r="B2241">
        <v>421</v>
      </c>
      <c r="C2241">
        <v>14584</v>
      </c>
      <c r="D2241" s="81">
        <v>44195</v>
      </c>
      <c r="E2241" s="49" t="s">
        <v>157</v>
      </c>
      <c r="F2241" t="s">
        <v>1486</v>
      </c>
      <c r="H2241" s="3">
        <v>5000</v>
      </c>
      <c r="I2241" s="3">
        <f t="shared" si="38"/>
        <v>1079530.3</v>
      </c>
    </row>
    <row r="2242" spans="1:9" x14ac:dyDescent="0.25">
      <c r="C2242">
        <v>14585</v>
      </c>
      <c r="D2242" s="81">
        <v>44195</v>
      </c>
      <c r="E2242" s="49" t="s">
        <v>43</v>
      </c>
      <c r="F2242" t="s">
        <v>43</v>
      </c>
      <c r="I2242" s="3">
        <f t="shared" si="38"/>
        <v>1079530.3</v>
      </c>
    </row>
    <row r="2243" spans="1:9" x14ac:dyDescent="0.25">
      <c r="A2243" t="s">
        <v>165</v>
      </c>
      <c r="B2243">
        <v>421</v>
      </c>
      <c r="C2243">
        <v>14586</v>
      </c>
      <c r="D2243" s="81">
        <v>44195</v>
      </c>
      <c r="E2243" s="49" t="s">
        <v>62</v>
      </c>
      <c r="F2243" t="s">
        <v>1487</v>
      </c>
      <c r="H2243" s="3">
        <v>2000</v>
      </c>
      <c r="I2243" s="3">
        <f t="shared" si="38"/>
        <v>1077530.3</v>
      </c>
    </row>
    <row r="2244" spans="1:9" x14ac:dyDescent="0.25">
      <c r="A2244" t="s">
        <v>165</v>
      </c>
      <c r="B2244">
        <v>421</v>
      </c>
      <c r="C2244">
        <v>14587</v>
      </c>
      <c r="D2244" s="81">
        <v>44195</v>
      </c>
      <c r="E2244" s="49" t="s">
        <v>62</v>
      </c>
      <c r="F2244" t="s">
        <v>1488</v>
      </c>
      <c r="H2244" s="3">
        <v>10000</v>
      </c>
      <c r="I2244" s="3">
        <f t="shared" si="38"/>
        <v>1067530.3</v>
      </c>
    </row>
    <row r="2245" spans="1:9" x14ac:dyDescent="0.25">
      <c r="A2245" t="s">
        <v>165</v>
      </c>
      <c r="B2245">
        <v>427</v>
      </c>
      <c r="C2245">
        <v>14588</v>
      </c>
      <c r="D2245" s="81">
        <v>44195</v>
      </c>
      <c r="E2245" s="49" t="s">
        <v>1489</v>
      </c>
      <c r="F2245" t="s">
        <v>1380</v>
      </c>
      <c r="H2245" s="3">
        <v>27550</v>
      </c>
      <c r="I2245" s="3">
        <f t="shared" si="38"/>
        <v>1039980.3</v>
      </c>
    </row>
    <row r="2246" spans="1:9" x14ac:dyDescent="0.25">
      <c r="B2246">
        <v>421</v>
      </c>
      <c r="C2246">
        <v>14589</v>
      </c>
      <c r="D2246" s="81">
        <v>44195</v>
      </c>
      <c r="E2246" s="49" t="s">
        <v>62</v>
      </c>
      <c r="F2246" t="s">
        <v>1490</v>
      </c>
      <c r="H2246" s="3">
        <v>2000</v>
      </c>
      <c r="I2246" s="3">
        <f t="shared" si="38"/>
        <v>1037980.3</v>
      </c>
    </row>
    <row r="2247" spans="1:9" x14ac:dyDescent="0.25">
      <c r="B2247">
        <v>421</v>
      </c>
      <c r="C2247">
        <v>14590</v>
      </c>
      <c r="D2247" s="81">
        <v>44195</v>
      </c>
      <c r="E2247" s="49" t="s">
        <v>62</v>
      </c>
      <c r="F2247" t="s">
        <v>1491</v>
      </c>
      <c r="H2247" s="3">
        <v>3000</v>
      </c>
      <c r="I2247" s="3">
        <f t="shared" si="38"/>
        <v>1034980.3</v>
      </c>
    </row>
    <row r="2248" spans="1:9" x14ac:dyDescent="0.25">
      <c r="A2248" t="s">
        <v>165</v>
      </c>
      <c r="B2248">
        <v>421</v>
      </c>
      <c r="C2248">
        <v>14591</v>
      </c>
      <c r="D2248" s="81">
        <v>44195</v>
      </c>
      <c r="E2248" s="49" t="s">
        <v>62</v>
      </c>
      <c r="F2248" t="s">
        <v>1492</v>
      </c>
      <c r="H2248" s="3">
        <v>10000</v>
      </c>
      <c r="I2248" s="3">
        <f t="shared" si="38"/>
        <v>1024980.3</v>
      </c>
    </row>
    <row r="2249" spans="1:9" x14ac:dyDescent="0.25">
      <c r="B2249">
        <v>421</v>
      </c>
      <c r="C2249">
        <v>14592</v>
      </c>
      <c r="D2249" s="81">
        <v>44195</v>
      </c>
      <c r="E2249" s="49" t="s">
        <v>62</v>
      </c>
      <c r="F2249" t="s">
        <v>1493</v>
      </c>
      <c r="H2249" s="3">
        <v>10000</v>
      </c>
      <c r="I2249" s="3">
        <f t="shared" si="38"/>
        <v>1014980.3</v>
      </c>
    </row>
    <row r="2250" spans="1:9" x14ac:dyDescent="0.25">
      <c r="A2250" t="s">
        <v>165</v>
      </c>
      <c r="B2250">
        <v>421</v>
      </c>
      <c r="C2250">
        <v>14593</v>
      </c>
      <c r="D2250" s="81">
        <v>44195</v>
      </c>
      <c r="E2250" s="49" t="s">
        <v>62</v>
      </c>
      <c r="F2250" t="s">
        <v>1494</v>
      </c>
      <c r="H2250" s="3">
        <v>5000</v>
      </c>
      <c r="I2250" s="3">
        <f t="shared" si="38"/>
        <v>1009980.3</v>
      </c>
    </row>
    <row r="2251" spans="1:9" x14ac:dyDescent="0.25">
      <c r="B2251">
        <v>421</v>
      </c>
      <c r="C2251">
        <v>14594</v>
      </c>
      <c r="D2251" s="81">
        <v>44195</v>
      </c>
      <c r="E2251" s="49" t="s">
        <v>62</v>
      </c>
      <c r="F2251" t="s">
        <v>1495</v>
      </c>
      <c r="H2251" s="3">
        <v>5000</v>
      </c>
      <c r="I2251" s="3">
        <f t="shared" si="38"/>
        <v>1004980.3</v>
      </c>
    </row>
    <row r="2252" spans="1:9" x14ac:dyDescent="0.25">
      <c r="B2252">
        <v>421</v>
      </c>
      <c r="C2252">
        <v>14595</v>
      </c>
      <c r="D2252" s="81">
        <v>44195</v>
      </c>
      <c r="E2252" s="49" t="s">
        <v>62</v>
      </c>
      <c r="F2252" t="s">
        <v>1496</v>
      </c>
      <c r="H2252" s="3">
        <v>5000</v>
      </c>
      <c r="I2252" s="3">
        <f t="shared" si="38"/>
        <v>999980.3</v>
      </c>
    </row>
    <row r="2253" spans="1:9" x14ac:dyDescent="0.25">
      <c r="B2253">
        <v>342</v>
      </c>
      <c r="C2253">
        <v>14596</v>
      </c>
      <c r="D2253" s="81">
        <v>44196</v>
      </c>
      <c r="E2253" s="49" t="s">
        <v>192</v>
      </c>
      <c r="F2253" t="s">
        <v>1388</v>
      </c>
      <c r="H2253" s="3">
        <v>40000</v>
      </c>
      <c r="I2253" s="3">
        <f t="shared" si="38"/>
        <v>959980.3</v>
      </c>
    </row>
    <row r="2254" spans="1:9" x14ac:dyDescent="0.25">
      <c r="A2254" t="s">
        <v>165</v>
      </c>
      <c r="B2254">
        <v>426</v>
      </c>
      <c r="C2254">
        <v>14597</v>
      </c>
      <c r="D2254" s="81">
        <v>44196</v>
      </c>
      <c r="E2254" s="49" t="s">
        <v>1498</v>
      </c>
      <c r="F2254" t="s">
        <v>1497</v>
      </c>
      <c r="H2254" s="3">
        <v>25000</v>
      </c>
      <c r="I2254" s="3">
        <f t="shared" si="38"/>
        <v>934980.3</v>
      </c>
    </row>
    <row r="2255" spans="1:9" x14ac:dyDescent="0.25">
      <c r="C2255">
        <v>14598</v>
      </c>
      <c r="D2255" s="81">
        <v>44196</v>
      </c>
      <c r="E2255" s="49" t="s">
        <v>43</v>
      </c>
      <c r="F2255" t="s">
        <v>43</v>
      </c>
      <c r="I2255" s="3">
        <f t="shared" si="38"/>
        <v>934980.3</v>
      </c>
    </row>
    <row r="2256" spans="1:9" x14ac:dyDescent="0.25">
      <c r="B2256">
        <v>426</v>
      </c>
      <c r="C2256">
        <v>14599</v>
      </c>
      <c r="D2256" s="81">
        <v>44196</v>
      </c>
      <c r="E2256" s="49" t="s">
        <v>1499</v>
      </c>
      <c r="F2256" t="s">
        <v>1500</v>
      </c>
      <c r="H2256" s="3">
        <v>10000</v>
      </c>
      <c r="I2256" s="3">
        <f t="shared" si="38"/>
        <v>924980.3</v>
      </c>
    </row>
    <row r="2257" spans="1:9" x14ac:dyDescent="0.25">
      <c r="B2257">
        <v>421</v>
      </c>
      <c r="C2257">
        <v>14600</v>
      </c>
      <c r="D2257" s="81">
        <v>44196</v>
      </c>
      <c r="E2257" s="49" t="s">
        <v>62</v>
      </c>
      <c r="F2257" t="s">
        <v>1501</v>
      </c>
      <c r="H2257" s="3">
        <v>10000</v>
      </c>
      <c r="I2257" s="3">
        <f t="shared" si="38"/>
        <v>914980.3</v>
      </c>
    </row>
    <row r="2258" spans="1:9" x14ac:dyDescent="0.25">
      <c r="D2258" s="81">
        <v>37621</v>
      </c>
      <c r="E2258" s="49" t="s">
        <v>41</v>
      </c>
      <c r="F2258" t="s">
        <v>41</v>
      </c>
      <c r="G2258" s="108">
        <v>1469088.42</v>
      </c>
      <c r="I2258" s="3">
        <f t="shared" si="38"/>
        <v>2384068.7199999997</v>
      </c>
    </row>
    <row r="2259" spans="1:9" x14ac:dyDescent="0.25">
      <c r="B2259">
        <v>292</v>
      </c>
      <c r="F2259" t="s">
        <v>1663</v>
      </c>
      <c r="H2259" s="3">
        <v>3014.3</v>
      </c>
      <c r="I2259" s="3">
        <f t="shared" si="38"/>
        <v>2381054.42</v>
      </c>
    </row>
    <row r="2261" spans="1:9" x14ac:dyDescent="0.25">
      <c r="F2261" t="s">
        <v>99</v>
      </c>
      <c r="G2261" s="108">
        <v>3561175.92</v>
      </c>
      <c r="H2261" s="3">
        <v>1841662.77</v>
      </c>
    </row>
    <row r="2263" spans="1:9" x14ac:dyDescent="0.25">
      <c r="A2263" t="s">
        <v>158</v>
      </c>
      <c r="B2263">
        <v>294</v>
      </c>
      <c r="C2263">
        <v>14601</v>
      </c>
      <c r="D2263" s="81">
        <v>44201</v>
      </c>
      <c r="E2263" s="49" t="s">
        <v>1502</v>
      </c>
      <c r="F2263" t="s">
        <v>186</v>
      </c>
      <c r="H2263" s="3">
        <v>23625.05</v>
      </c>
      <c r="I2263" s="3">
        <f>+I2259+G2263-H2263</f>
        <v>2357429.37</v>
      </c>
    </row>
    <row r="2264" spans="1:9" x14ac:dyDescent="0.25">
      <c r="A2264" t="s">
        <v>158</v>
      </c>
      <c r="B2264">
        <v>221</v>
      </c>
      <c r="C2264">
        <v>14602</v>
      </c>
      <c r="D2264" s="81">
        <v>44201</v>
      </c>
      <c r="E2264" s="49" t="s">
        <v>352</v>
      </c>
      <c r="F2264" t="s">
        <v>178</v>
      </c>
      <c r="H2264" s="3">
        <v>49449.33</v>
      </c>
      <c r="I2264" s="3">
        <f t="shared" si="38"/>
        <v>2307980.04</v>
      </c>
    </row>
    <row r="2265" spans="1:9" x14ac:dyDescent="0.25">
      <c r="A2265" t="s">
        <v>158</v>
      </c>
      <c r="B2265">
        <v>346</v>
      </c>
      <c r="C2265">
        <v>14603</v>
      </c>
      <c r="D2265" s="81">
        <v>44201</v>
      </c>
      <c r="E2265" s="49" t="s">
        <v>1503</v>
      </c>
      <c r="F2265" t="s">
        <v>1504</v>
      </c>
      <c r="H2265" s="3">
        <v>21250</v>
      </c>
      <c r="I2265" s="3">
        <f t="shared" ref="I2265:I2331" si="39">+I2264+G2265-H2265</f>
        <v>2286730.04</v>
      </c>
    </row>
    <row r="2266" spans="1:9" x14ac:dyDescent="0.25">
      <c r="A2266" t="s">
        <v>158</v>
      </c>
      <c r="B2266">
        <v>345</v>
      </c>
      <c r="C2266">
        <v>14604</v>
      </c>
      <c r="D2266" s="81">
        <v>44201</v>
      </c>
      <c r="E2266" s="49" t="s">
        <v>1505</v>
      </c>
      <c r="F2266" t="s">
        <v>1399</v>
      </c>
      <c r="H2266" s="3">
        <v>24900</v>
      </c>
      <c r="I2266" s="3">
        <f t="shared" si="39"/>
        <v>2261830.04</v>
      </c>
    </row>
    <row r="2267" spans="1:9" x14ac:dyDescent="0.25">
      <c r="A2267" t="s">
        <v>158</v>
      </c>
      <c r="B2267">
        <v>213</v>
      </c>
      <c r="C2267">
        <v>14605</v>
      </c>
      <c r="D2267" s="81">
        <v>44201</v>
      </c>
      <c r="E2267" s="49" t="s">
        <v>1506</v>
      </c>
      <c r="F2267" t="s">
        <v>1322</v>
      </c>
      <c r="H2267" s="3">
        <v>5352.66</v>
      </c>
      <c r="I2267" s="3">
        <f t="shared" si="39"/>
        <v>2256477.38</v>
      </c>
    </row>
    <row r="2268" spans="1:9" x14ac:dyDescent="0.25">
      <c r="C2268">
        <v>14606</v>
      </c>
      <c r="D2268" s="81">
        <v>44201</v>
      </c>
      <c r="E2268" s="49" t="s">
        <v>43</v>
      </c>
      <c r="F2268" t="s">
        <v>43</v>
      </c>
      <c r="I2268" s="3">
        <f t="shared" si="39"/>
        <v>2256477.38</v>
      </c>
    </row>
    <row r="2269" spans="1:9" x14ac:dyDescent="0.25">
      <c r="A2269" t="s">
        <v>158</v>
      </c>
      <c r="B2269">
        <v>421</v>
      </c>
      <c r="C2269">
        <v>14607</v>
      </c>
      <c r="D2269" s="81">
        <v>44201</v>
      </c>
      <c r="E2269" s="49" t="s">
        <v>1507</v>
      </c>
      <c r="F2269" t="s">
        <v>1508</v>
      </c>
      <c r="H2269" s="3">
        <v>5000</v>
      </c>
      <c r="I2269" s="3">
        <f t="shared" si="39"/>
        <v>2251477.38</v>
      </c>
    </row>
    <row r="2270" spans="1:9" x14ac:dyDescent="0.25">
      <c r="A2270" t="s">
        <v>158</v>
      </c>
      <c r="B2270">
        <v>426</v>
      </c>
      <c r="C2270">
        <v>14608</v>
      </c>
      <c r="D2270" s="81">
        <v>44201</v>
      </c>
      <c r="E2270" s="49" t="s">
        <v>1509</v>
      </c>
      <c r="F2270" t="s">
        <v>1504</v>
      </c>
      <c r="H2270" s="3">
        <v>200000</v>
      </c>
      <c r="I2270" s="3">
        <f t="shared" si="39"/>
        <v>2051477.38</v>
      </c>
    </row>
    <row r="2271" spans="1:9" x14ac:dyDescent="0.25">
      <c r="B2271">
        <v>421</v>
      </c>
      <c r="C2271">
        <v>14609</v>
      </c>
      <c r="D2271" s="81">
        <v>44203</v>
      </c>
      <c r="E2271" s="49" t="s">
        <v>155</v>
      </c>
      <c r="F2271" t="s">
        <v>1510</v>
      </c>
      <c r="H2271" s="3">
        <v>20000</v>
      </c>
      <c r="I2271" s="3">
        <f t="shared" si="39"/>
        <v>2031477.38</v>
      </c>
    </row>
    <row r="2272" spans="1:9" x14ac:dyDescent="0.25">
      <c r="A2272" t="s">
        <v>158</v>
      </c>
      <c r="B2272">
        <v>426</v>
      </c>
      <c r="C2272">
        <v>14610</v>
      </c>
      <c r="D2272" s="81">
        <v>44204</v>
      </c>
      <c r="E2272" s="49" t="s">
        <v>1511</v>
      </c>
      <c r="F2272" t="s">
        <v>1512</v>
      </c>
      <c r="H2272" s="3">
        <v>12000</v>
      </c>
      <c r="I2272" s="3">
        <f t="shared" si="39"/>
        <v>2019477.38</v>
      </c>
    </row>
    <row r="2273" spans="1:9" x14ac:dyDescent="0.25">
      <c r="A2273" t="s">
        <v>158</v>
      </c>
      <c r="B2273">
        <v>426</v>
      </c>
      <c r="C2273">
        <v>14611</v>
      </c>
      <c r="D2273" s="81">
        <v>44204</v>
      </c>
      <c r="E2273" s="49" t="s">
        <v>1513</v>
      </c>
      <c r="F2273" t="s">
        <v>1504</v>
      </c>
      <c r="H2273" s="3">
        <v>200000</v>
      </c>
      <c r="I2273" s="3">
        <f t="shared" si="39"/>
        <v>1819477.38</v>
      </c>
    </row>
    <row r="2274" spans="1:9" x14ac:dyDescent="0.25">
      <c r="A2274" t="s">
        <v>158</v>
      </c>
      <c r="B2274">
        <v>426</v>
      </c>
      <c r="C2274">
        <v>14612</v>
      </c>
      <c r="D2274" s="81">
        <v>44207</v>
      </c>
      <c r="E2274" s="49" t="s">
        <v>1514</v>
      </c>
      <c r="F2274" t="s">
        <v>1257</v>
      </c>
      <c r="H2274" s="3">
        <v>300000</v>
      </c>
      <c r="I2274" s="3">
        <f t="shared" si="39"/>
        <v>1519477.38</v>
      </c>
    </row>
    <row r="2275" spans="1:9" x14ac:dyDescent="0.25">
      <c r="A2275" t="s">
        <v>158</v>
      </c>
      <c r="B2275">
        <v>426</v>
      </c>
      <c r="C2275">
        <v>14613</v>
      </c>
      <c r="D2275" s="81">
        <v>44207</v>
      </c>
      <c r="E2275" s="49" t="s">
        <v>1515</v>
      </c>
      <c r="F2275" t="s">
        <v>1443</v>
      </c>
      <c r="H2275" s="3">
        <v>31640</v>
      </c>
      <c r="I2275" s="3">
        <f t="shared" si="39"/>
        <v>1487837.38</v>
      </c>
    </row>
    <row r="2276" spans="1:9" x14ac:dyDescent="0.25">
      <c r="A2276" t="s">
        <v>158</v>
      </c>
      <c r="B2276">
        <v>421</v>
      </c>
      <c r="C2276">
        <v>14614</v>
      </c>
      <c r="D2276" s="81">
        <v>44207</v>
      </c>
      <c r="E2276" s="49" t="s">
        <v>1516</v>
      </c>
      <c r="F2276" t="s">
        <v>1517</v>
      </c>
      <c r="H2276" s="3">
        <v>20500</v>
      </c>
      <c r="I2276" s="3">
        <f t="shared" si="39"/>
        <v>1467337.38</v>
      </c>
    </row>
    <row r="2277" spans="1:9" x14ac:dyDescent="0.25">
      <c r="A2277" t="s">
        <v>158</v>
      </c>
      <c r="B2277">
        <v>421</v>
      </c>
      <c r="C2277">
        <v>14615</v>
      </c>
      <c r="D2277" s="81">
        <v>44208</v>
      </c>
      <c r="E2277" s="49" t="s">
        <v>1518</v>
      </c>
      <c r="F2277" t="s">
        <v>1519</v>
      </c>
      <c r="H2277" s="3">
        <v>13475</v>
      </c>
      <c r="I2277" s="3">
        <f t="shared" si="39"/>
        <v>1453862.38</v>
      </c>
    </row>
    <row r="2278" spans="1:9" x14ac:dyDescent="0.25">
      <c r="A2278" t="s">
        <v>158</v>
      </c>
      <c r="B2278">
        <v>421</v>
      </c>
      <c r="C2278">
        <v>14616</v>
      </c>
      <c r="D2278" s="81">
        <v>44210</v>
      </c>
      <c r="E2278" s="49" t="s">
        <v>1520</v>
      </c>
      <c r="F2278" t="s">
        <v>1521</v>
      </c>
      <c r="H2278" s="3">
        <v>5000</v>
      </c>
      <c r="I2278" s="3">
        <f t="shared" si="39"/>
        <v>1448862.38</v>
      </c>
    </row>
    <row r="2279" spans="1:9" x14ac:dyDescent="0.25">
      <c r="A2279" t="s">
        <v>158</v>
      </c>
      <c r="B2279">
        <v>345</v>
      </c>
      <c r="C2279">
        <v>14617</v>
      </c>
      <c r="D2279" s="81">
        <v>44210</v>
      </c>
      <c r="E2279" s="49" t="s">
        <v>1522</v>
      </c>
      <c r="F2279" t="s">
        <v>1504</v>
      </c>
      <c r="H2279" s="3">
        <v>5000</v>
      </c>
      <c r="I2279" s="3">
        <f t="shared" si="39"/>
        <v>1443862.38</v>
      </c>
    </row>
    <row r="2280" spans="1:9" x14ac:dyDescent="0.25">
      <c r="A2280" t="s">
        <v>158</v>
      </c>
      <c r="B2280">
        <v>426</v>
      </c>
      <c r="C2280">
        <v>14618</v>
      </c>
      <c r="D2280" s="81">
        <v>44210</v>
      </c>
      <c r="E2280" s="49" t="s">
        <v>1523</v>
      </c>
      <c r="F2280" t="s">
        <v>1504</v>
      </c>
      <c r="H2280" s="3">
        <v>200000</v>
      </c>
      <c r="I2280" s="3">
        <f t="shared" si="39"/>
        <v>1243862.3799999999</v>
      </c>
    </row>
    <row r="2281" spans="1:9" x14ac:dyDescent="0.25">
      <c r="A2281" t="s">
        <v>158</v>
      </c>
      <c r="B2281">
        <v>426</v>
      </c>
      <c r="C2281">
        <v>14619</v>
      </c>
      <c r="D2281" s="81">
        <v>44210</v>
      </c>
      <c r="E2281" s="49" t="s">
        <v>1523</v>
      </c>
      <c r="F2281" t="s">
        <v>1257</v>
      </c>
      <c r="H2281" s="3">
        <v>300000</v>
      </c>
      <c r="I2281" s="3">
        <f t="shared" si="39"/>
        <v>943862.37999999989</v>
      </c>
    </row>
    <row r="2282" spans="1:9" x14ac:dyDescent="0.25">
      <c r="A2282" t="s">
        <v>158</v>
      </c>
      <c r="B2282">
        <v>421</v>
      </c>
      <c r="C2282">
        <v>14620</v>
      </c>
      <c r="D2282" s="81">
        <v>43844</v>
      </c>
      <c r="E2282" s="49" t="s">
        <v>287</v>
      </c>
      <c r="F2282" t="s">
        <v>1524</v>
      </c>
      <c r="H2282" s="3">
        <v>10000</v>
      </c>
      <c r="I2282" s="3">
        <f t="shared" si="39"/>
        <v>933862.37999999989</v>
      </c>
    </row>
    <row r="2283" spans="1:9" x14ac:dyDescent="0.25">
      <c r="A2283" t="s">
        <v>158</v>
      </c>
      <c r="B2283">
        <v>293</v>
      </c>
      <c r="C2283">
        <v>14621</v>
      </c>
      <c r="D2283" s="81">
        <v>43844</v>
      </c>
      <c r="E2283" s="49" t="s">
        <v>1525</v>
      </c>
      <c r="F2283" t="s">
        <v>1274</v>
      </c>
      <c r="H2283" s="3">
        <v>85500</v>
      </c>
      <c r="I2283" s="3">
        <f t="shared" si="39"/>
        <v>848362.37999999989</v>
      </c>
    </row>
    <row r="2284" spans="1:9" x14ac:dyDescent="0.25">
      <c r="A2284" t="s">
        <v>158</v>
      </c>
      <c r="B2284">
        <v>421</v>
      </c>
      <c r="C2284">
        <v>14622</v>
      </c>
      <c r="D2284" s="81">
        <v>44210</v>
      </c>
      <c r="E2284" s="49" t="s">
        <v>1526</v>
      </c>
      <c r="F2284" t="s">
        <v>1527</v>
      </c>
      <c r="H2284" s="3">
        <v>12000</v>
      </c>
      <c r="I2284" s="3">
        <f t="shared" si="39"/>
        <v>836362.37999999989</v>
      </c>
    </row>
    <row r="2285" spans="1:9" x14ac:dyDescent="0.25">
      <c r="B2285">
        <v>122</v>
      </c>
      <c r="C2285">
        <v>14623</v>
      </c>
      <c r="D2285" s="81">
        <v>44214</v>
      </c>
      <c r="E2285" s="49" t="s">
        <v>142</v>
      </c>
      <c r="F2285" t="s">
        <v>1257</v>
      </c>
      <c r="H2285" s="3">
        <v>20000</v>
      </c>
      <c r="I2285" s="3">
        <f t="shared" si="39"/>
        <v>816362.37999999989</v>
      </c>
    </row>
    <row r="2286" spans="1:9" x14ac:dyDescent="0.25">
      <c r="B2286">
        <v>122</v>
      </c>
      <c r="C2286">
        <v>14624</v>
      </c>
      <c r="D2286" s="81">
        <v>44214</v>
      </c>
      <c r="E2286" s="49" t="s">
        <v>142</v>
      </c>
      <c r="F2286" t="s">
        <v>1529</v>
      </c>
      <c r="H2286" s="3">
        <v>20000</v>
      </c>
      <c r="I2286" s="3">
        <f t="shared" si="39"/>
        <v>796362.37999999989</v>
      </c>
    </row>
    <row r="2287" spans="1:9" x14ac:dyDescent="0.25">
      <c r="B2287">
        <v>122</v>
      </c>
      <c r="C2287">
        <v>14625</v>
      </c>
      <c r="D2287" s="81">
        <v>44214</v>
      </c>
      <c r="E2287" s="49" t="s">
        <v>142</v>
      </c>
      <c r="F2287" t="s">
        <v>1504</v>
      </c>
      <c r="H2287" s="3">
        <v>15000</v>
      </c>
      <c r="I2287" s="3">
        <f t="shared" si="39"/>
        <v>781362.37999999989</v>
      </c>
    </row>
    <row r="2288" spans="1:9" x14ac:dyDescent="0.25">
      <c r="B2288">
        <v>122</v>
      </c>
      <c r="C2288">
        <v>14626</v>
      </c>
      <c r="D2288" s="81">
        <v>44214</v>
      </c>
      <c r="E2288" s="49" t="s">
        <v>142</v>
      </c>
      <c r="F2288" t="s">
        <v>419</v>
      </c>
      <c r="H2288" s="3">
        <v>15000</v>
      </c>
      <c r="I2288" s="3">
        <f t="shared" si="39"/>
        <v>766362.37999999989</v>
      </c>
    </row>
    <row r="2289" spans="1:9" x14ac:dyDescent="0.25">
      <c r="B2289">
        <v>122</v>
      </c>
      <c r="C2289">
        <v>14627</v>
      </c>
      <c r="D2289" s="81">
        <v>44214</v>
      </c>
      <c r="E2289" s="49" t="s">
        <v>142</v>
      </c>
      <c r="F2289" t="s">
        <v>1276</v>
      </c>
      <c r="H2289" s="3">
        <v>15000</v>
      </c>
      <c r="I2289" s="3">
        <f t="shared" si="39"/>
        <v>751362.37999999989</v>
      </c>
    </row>
    <row r="2290" spans="1:9" x14ac:dyDescent="0.25">
      <c r="B2290">
        <v>122</v>
      </c>
      <c r="C2290">
        <v>14628</v>
      </c>
      <c r="D2290" s="81">
        <v>44214</v>
      </c>
      <c r="E2290" s="49" t="s">
        <v>142</v>
      </c>
      <c r="F2290" t="s">
        <v>1530</v>
      </c>
      <c r="H2290" s="3">
        <v>15000</v>
      </c>
      <c r="I2290" s="3">
        <f t="shared" si="39"/>
        <v>736362.37999999989</v>
      </c>
    </row>
    <row r="2291" spans="1:9" x14ac:dyDescent="0.25">
      <c r="B2291">
        <v>122</v>
      </c>
      <c r="C2291">
        <v>14629</v>
      </c>
      <c r="D2291" s="81">
        <v>44214</v>
      </c>
      <c r="E2291" s="49" t="s">
        <v>142</v>
      </c>
      <c r="F2291" t="s">
        <v>1531</v>
      </c>
      <c r="H2291" s="3">
        <v>10000</v>
      </c>
      <c r="I2291" s="3">
        <f t="shared" si="39"/>
        <v>726362.37999999989</v>
      </c>
    </row>
    <row r="2292" spans="1:9" x14ac:dyDescent="0.25">
      <c r="B2292">
        <v>122</v>
      </c>
      <c r="C2292">
        <v>14630</v>
      </c>
      <c r="D2292" s="81">
        <v>44214</v>
      </c>
      <c r="E2292" s="49" t="s">
        <v>142</v>
      </c>
      <c r="F2292" t="s">
        <v>1465</v>
      </c>
      <c r="H2292" s="3">
        <v>10000</v>
      </c>
      <c r="I2292" s="3">
        <f t="shared" si="39"/>
        <v>716362.37999999989</v>
      </c>
    </row>
    <row r="2293" spans="1:9" x14ac:dyDescent="0.25">
      <c r="B2293">
        <v>122</v>
      </c>
      <c r="C2293">
        <v>14631</v>
      </c>
      <c r="D2293" s="81">
        <v>44214</v>
      </c>
      <c r="E2293" s="49" t="s">
        <v>142</v>
      </c>
      <c r="F2293" t="s">
        <v>49</v>
      </c>
      <c r="H2293" s="3">
        <v>9000</v>
      </c>
      <c r="I2293" s="3">
        <f t="shared" si="39"/>
        <v>707362.37999999989</v>
      </c>
    </row>
    <row r="2294" spans="1:9" x14ac:dyDescent="0.25">
      <c r="B2294">
        <v>122</v>
      </c>
      <c r="C2294">
        <v>14632</v>
      </c>
      <c r="D2294" s="81">
        <v>44214</v>
      </c>
      <c r="E2294" s="49" t="s">
        <v>142</v>
      </c>
      <c r="F2294" t="s">
        <v>1532</v>
      </c>
      <c r="H2294" s="3">
        <v>9000</v>
      </c>
      <c r="I2294" s="3">
        <f t="shared" si="39"/>
        <v>698362.37999999989</v>
      </c>
    </row>
    <row r="2295" spans="1:9" x14ac:dyDescent="0.25">
      <c r="B2295">
        <v>122</v>
      </c>
      <c r="C2295">
        <v>14633</v>
      </c>
      <c r="D2295" s="81">
        <v>44214</v>
      </c>
      <c r="E2295" s="49" t="s">
        <v>142</v>
      </c>
      <c r="F2295" t="s">
        <v>1533</v>
      </c>
      <c r="H2295" s="3">
        <v>5000</v>
      </c>
      <c r="I2295" s="3">
        <f t="shared" si="39"/>
        <v>693362.37999999989</v>
      </c>
    </row>
    <row r="2296" spans="1:9" x14ac:dyDescent="0.25">
      <c r="B2296">
        <v>122</v>
      </c>
      <c r="C2296">
        <v>14634</v>
      </c>
      <c r="D2296" s="81">
        <v>44214</v>
      </c>
      <c r="E2296" s="49" t="s">
        <v>142</v>
      </c>
      <c r="F2296" t="s">
        <v>1356</v>
      </c>
      <c r="H2296" s="3">
        <v>5000</v>
      </c>
      <c r="I2296" s="3">
        <f t="shared" si="39"/>
        <v>688362.37999999989</v>
      </c>
    </row>
    <row r="2297" spans="1:9" x14ac:dyDescent="0.25">
      <c r="B2297">
        <v>122</v>
      </c>
      <c r="C2297">
        <v>14635</v>
      </c>
      <c r="D2297" s="81">
        <v>44214</v>
      </c>
      <c r="E2297" s="49" t="s">
        <v>142</v>
      </c>
      <c r="F2297" t="s">
        <v>1121</v>
      </c>
      <c r="H2297" s="3">
        <v>8000</v>
      </c>
      <c r="I2297" s="3">
        <f t="shared" si="39"/>
        <v>680362.37999999989</v>
      </c>
    </row>
    <row r="2298" spans="1:9" x14ac:dyDescent="0.25">
      <c r="B2298">
        <v>122</v>
      </c>
      <c r="C2298">
        <v>14636</v>
      </c>
      <c r="D2298" s="81">
        <v>44214</v>
      </c>
      <c r="E2298" s="49" t="s">
        <v>142</v>
      </c>
      <c r="F2298" t="s">
        <v>1534</v>
      </c>
      <c r="H2298" s="3">
        <v>10000</v>
      </c>
      <c r="I2298" s="3">
        <f t="shared" si="39"/>
        <v>670362.37999999989</v>
      </c>
    </row>
    <row r="2299" spans="1:9" x14ac:dyDescent="0.25">
      <c r="B2299">
        <v>122</v>
      </c>
      <c r="C2299">
        <v>14637</v>
      </c>
      <c r="D2299" s="81">
        <v>44214</v>
      </c>
      <c r="E2299" s="49" t="s">
        <v>142</v>
      </c>
      <c r="F2299" t="s">
        <v>1535</v>
      </c>
      <c r="H2299" s="3">
        <v>20000</v>
      </c>
      <c r="I2299" s="3">
        <f t="shared" si="39"/>
        <v>650362.37999999989</v>
      </c>
    </row>
    <row r="2300" spans="1:9" x14ac:dyDescent="0.25">
      <c r="B2300">
        <v>122</v>
      </c>
      <c r="C2300">
        <v>14638</v>
      </c>
      <c r="D2300" s="81">
        <v>44214</v>
      </c>
      <c r="E2300" s="49" t="s">
        <v>142</v>
      </c>
      <c r="F2300" t="s">
        <v>1270</v>
      </c>
      <c r="H2300" s="3">
        <v>7000</v>
      </c>
      <c r="I2300" s="3">
        <f t="shared" si="39"/>
        <v>643362.37999999989</v>
      </c>
    </row>
    <row r="2301" spans="1:9" x14ac:dyDescent="0.25">
      <c r="B2301">
        <v>122</v>
      </c>
      <c r="C2301">
        <v>14639</v>
      </c>
      <c r="D2301" s="81">
        <v>44214</v>
      </c>
      <c r="E2301" s="49" t="s">
        <v>142</v>
      </c>
      <c r="F2301" t="s">
        <v>1336</v>
      </c>
      <c r="H2301" s="3">
        <v>15000</v>
      </c>
      <c r="I2301" s="3">
        <f t="shared" si="39"/>
        <v>628362.37999999989</v>
      </c>
    </row>
    <row r="2302" spans="1:9" x14ac:dyDescent="0.25">
      <c r="B2302">
        <v>122</v>
      </c>
      <c r="C2302">
        <v>14640</v>
      </c>
      <c r="D2302" s="81">
        <v>44214</v>
      </c>
      <c r="E2302" s="49" t="s">
        <v>142</v>
      </c>
      <c r="F2302" t="s">
        <v>1536</v>
      </c>
      <c r="H2302" s="3">
        <v>10000</v>
      </c>
      <c r="I2302" s="3">
        <f t="shared" si="39"/>
        <v>618362.37999999989</v>
      </c>
    </row>
    <row r="2303" spans="1:9" x14ac:dyDescent="0.25">
      <c r="A2303" t="s">
        <v>158</v>
      </c>
      <c r="B2303">
        <v>399</v>
      </c>
      <c r="C2303">
        <v>14641</v>
      </c>
      <c r="D2303" s="81">
        <v>43850</v>
      </c>
      <c r="E2303" s="49" t="s">
        <v>1528</v>
      </c>
      <c r="F2303" t="s">
        <v>1257</v>
      </c>
      <c r="H2303" s="3">
        <v>8900</v>
      </c>
      <c r="I2303" s="3">
        <f t="shared" si="39"/>
        <v>609462.37999999989</v>
      </c>
    </row>
    <row r="2304" spans="1:9" x14ac:dyDescent="0.25">
      <c r="A2304" t="s">
        <v>158</v>
      </c>
      <c r="B2304">
        <v>426</v>
      </c>
      <c r="C2304">
        <v>14642</v>
      </c>
      <c r="D2304" s="81">
        <v>43850</v>
      </c>
      <c r="E2304" s="49" t="s">
        <v>1523</v>
      </c>
      <c r="F2304" t="s">
        <v>1257</v>
      </c>
      <c r="H2304" s="3">
        <v>200000</v>
      </c>
      <c r="I2304" s="3">
        <f t="shared" si="39"/>
        <v>409462.37999999989</v>
      </c>
    </row>
    <row r="2305" spans="1:9" x14ac:dyDescent="0.25">
      <c r="C2305">
        <v>14643</v>
      </c>
      <c r="D2305" s="81">
        <v>44222</v>
      </c>
      <c r="E2305" s="49" t="s">
        <v>43</v>
      </c>
      <c r="F2305" t="s">
        <v>43</v>
      </c>
      <c r="I2305" s="3">
        <f t="shared" si="39"/>
        <v>409462.37999999989</v>
      </c>
    </row>
    <row r="2306" spans="1:9" x14ac:dyDescent="0.25">
      <c r="A2306" t="s">
        <v>158</v>
      </c>
      <c r="B2306">
        <v>346</v>
      </c>
      <c r="C2306">
        <v>14644</v>
      </c>
      <c r="D2306" s="81">
        <v>44222</v>
      </c>
      <c r="E2306" s="49" t="s">
        <v>1537</v>
      </c>
      <c r="F2306" t="s">
        <v>1538</v>
      </c>
      <c r="H2306" s="3">
        <v>132342.15</v>
      </c>
      <c r="I2306" s="3">
        <f t="shared" si="39"/>
        <v>277120.22999999986</v>
      </c>
    </row>
    <row r="2307" spans="1:9" x14ac:dyDescent="0.25">
      <c r="A2307" t="s">
        <v>158</v>
      </c>
      <c r="B2307">
        <v>346</v>
      </c>
      <c r="C2307">
        <v>14645</v>
      </c>
      <c r="D2307" s="81">
        <v>44222</v>
      </c>
      <c r="E2307" s="49" t="s">
        <v>1539</v>
      </c>
      <c r="F2307" t="s">
        <v>1540</v>
      </c>
      <c r="H2307" s="3">
        <v>50000</v>
      </c>
      <c r="I2307" s="3">
        <f t="shared" si="39"/>
        <v>227120.22999999986</v>
      </c>
    </row>
    <row r="2308" spans="1:9" x14ac:dyDescent="0.25">
      <c r="A2308" t="s">
        <v>158</v>
      </c>
      <c r="B2308">
        <v>346</v>
      </c>
      <c r="C2308">
        <v>14646</v>
      </c>
      <c r="D2308" s="81">
        <v>44223</v>
      </c>
      <c r="E2308" s="49" t="s">
        <v>1541</v>
      </c>
      <c r="F2308" t="s">
        <v>1542</v>
      </c>
      <c r="H2308" s="3">
        <v>164549</v>
      </c>
      <c r="I2308" s="3">
        <f t="shared" si="39"/>
        <v>62571.229999999865</v>
      </c>
    </row>
    <row r="2309" spans="1:9" x14ac:dyDescent="0.25">
      <c r="A2309" t="s">
        <v>158</v>
      </c>
      <c r="B2309">
        <v>345</v>
      </c>
      <c r="C2309">
        <v>14647</v>
      </c>
      <c r="D2309" s="81">
        <v>44223</v>
      </c>
      <c r="E2309" s="49" t="s">
        <v>1543</v>
      </c>
      <c r="F2309" t="s">
        <v>1504</v>
      </c>
      <c r="H2309" s="3">
        <v>5000</v>
      </c>
      <c r="I2309" s="3">
        <f t="shared" si="39"/>
        <v>57571.229999999865</v>
      </c>
    </row>
    <row r="2310" spans="1:9" x14ac:dyDescent="0.25">
      <c r="B2310">
        <v>346</v>
      </c>
      <c r="C2310">
        <v>14648</v>
      </c>
      <c r="D2310" s="81">
        <v>44224</v>
      </c>
      <c r="E2310" s="49" t="s">
        <v>1544</v>
      </c>
      <c r="F2310" t="s">
        <v>1545</v>
      </c>
      <c r="H2310" s="3">
        <v>7500</v>
      </c>
      <c r="I2310" s="3">
        <f t="shared" si="39"/>
        <v>50071.229999999865</v>
      </c>
    </row>
    <row r="2311" spans="1:9" x14ac:dyDescent="0.25">
      <c r="A2311" t="s">
        <v>158</v>
      </c>
      <c r="B2311">
        <v>346</v>
      </c>
      <c r="C2311">
        <v>14649</v>
      </c>
      <c r="D2311" s="81">
        <v>44224</v>
      </c>
      <c r="E2311" s="49" t="s">
        <v>1546</v>
      </c>
      <c r="F2311" t="s">
        <v>1547</v>
      </c>
      <c r="H2311" s="3">
        <v>114236.3</v>
      </c>
      <c r="I2311" s="3">
        <f t="shared" si="39"/>
        <v>-64165.070000000138</v>
      </c>
    </row>
    <row r="2312" spans="1:9" x14ac:dyDescent="0.25">
      <c r="B2312">
        <v>426</v>
      </c>
      <c r="C2312">
        <v>14650</v>
      </c>
      <c r="D2312" s="81">
        <v>44224</v>
      </c>
      <c r="E2312" s="49" t="s">
        <v>1515</v>
      </c>
      <c r="F2312" t="s">
        <v>1443</v>
      </c>
      <c r="H2312" s="3">
        <v>37290</v>
      </c>
      <c r="I2312" s="3">
        <f t="shared" si="39"/>
        <v>-101455.07000000014</v>
      </c>
    </row>
    <row r="2313" spans="1:9" x14ac:dyDescent="0.25">
      <c r="B2313">
        <v>292</v>
      </c>
      <c r="F2313" t="s">
        <v>1663</v>
      </c>
      <c r="H2313" s="3">
        <v>3441.08</v>
      </c>
      <c r="I2313" s="3">
        <f t="shared" si="39"/>
        <v>-104896.15000000014</v>
      </c>
    </row>
    <row r="2315" spans="1:9" x14ac:dyDescent="0.25">
      <c r="F2315" t="s">
        <v>99</v>
      </c>
      <c r="H2315" s="3">
        <v>2485950.5699999998</v>
      </c>
    </row>
    <row r="2317" spans="1:9" x14ac:dyDescent="0.25">
      <c r="C2317">
        <v>14651</v>
      </c>
      <c r="D2317" s="81">
        <v>44231</v>
      </c>
      <c r="E2317" s="49" t="s">
        <v>43</v>
      </c>
      <c r="F2317" t="s">
        <v>43</v>
      </c>
      <c r="I2317" s="3">
        <f>+I2313+G2317-H2317</f>
        <v>-104896.15000000014</v>
      </c>
    </row>
    <row r="2318" spans="1:9" x14ac:dyDescent="0.25">
      <c r="A2318" t="s">
        <v>165</v>
      </c>
      <c r="B2318">
        <v>345</v>
      </c>
      <c r="C2318">
        <v>14652</v>
      </c>
      <c r="D2318" s="81">
        <v>44231</v>
      </c>
      <c r="E2318" s="49" t="s">
        <v>1548</v>
      </c>
      <c r="F2318" t="s">
        <v>1315</v>
      </c>
      <c r="H2318" s="3">
        <v>5000</v>
      </c>
      <c r="I2318" s="3">
        <f t="shared" si="39"/>
        <v>-109896.15000000014</v>
      </c>
    </row>
    <row r="2319" spans="1:9" x14ac:dyDescent="0.25">
      <c r="A2319" t="s">
        <v>165</v>
      </c>
      <c r="B2319">
        <v>421</v>
      </c>
      <c r="C2319">
        <v>14653</v>
      </c>
      <c r="D2319" s="81">
        <v>44231</v>
      </c>
      <c r="E2319" s="49" t="s">
        <v>287</v>
      </c>
      <c r="F2319" t="s">
        <v>1550</v>
      </c>
      <c r="H2319" s="3">
        <v>3000</v>
      </c>
      <c r="I2319" s="3">
        <f t="shared" si="39"/>
        <v>-112896.15000000014</v>
      </c>
    </row>
    <row r="2320" spans="1:9" x14ac:dyDescent="0.25">
      <c r="A2320" t="s">
        <v>165</v>
      </c>
      <c r="B2320">
        <v>421</v>
      </c>
      <c r="C2320">
        <v>14654</v>
      </c>
      <c r="D2320" s="81">
        <v>44231</v>
      </c>
      <c r="E2320" s="49" t="s">
        <v>287</v>
      </c>
      <c r="F2320" t="s">
        <v>1551</v>
      </c>
      <c r="H2320" s="3">
        <v>2500</v>
      </c>
      <c r="I2320" s="3">
        <f t="shared" si="39"/>
        <v>-115396.15000000014</v>
      </c>
    </row>
    <row r="2321" spans="1:9" x14ac:dyDescent="0.25">
      <c r="A2321" t="s">
        <v>165</v>
      </c>
      <c r="B2321">
        <v>427</v>
      </c>
      <c r="C2321">
        <v>14655</v>
      </c>
      <c r="D2321" s="81">
        <v>44231</v>
      </c>
      <c r="E2321" s="49" t="s">
        <v>1552</v>
      </c>
      <c r="F2321" t="s">
        <v>1549</v>
      </c>
      <c r="H2321" s="3">
        <v>5000</v>
      </c>
      <c r="I2321" s="3">
        <f t="shared" si="39"/>
        <v>-120396.15000000014</v>
      </c>
    </row>
    <row r="2322" spans="1:9" x14ac:dyDescent="0.25">
      <c r="A2322" t="s">
        <v>165</v>
      </c>
      <c r="B2322">
        <v>346</v>
      </c>
      <c r="C2322">
        <v>14656</v>
      </c>
      <c r="D2322" s="81">
        <v>44231</v>
      </c>
      <c r="E2322" s="49" t="s">
        <v>1553</v>
      </c>
      <c r="F2322" t="s">
        <v>1257</v>
      </c>
      <c r="H2322" s="3">
        <v>120000</v>
      </c>
      <c r="I2322" s="3">
        <f t="shared" si="39"/>
        <v>-240396.15000000014</v>
      </c>
    </row>
    <row r="2323" spans="1:9" x14ac:dyDescent="0.25">
      <c r="D2323" s="81">
        <v>44231</v>
      </c>
      <c r="E2323" s="49" t="s">
        <v>41</v>
      </c>
      <c r="F2323" t="s">
        <v>41</v>
      </c>
      <c r="G2323" s="108">
        <v>92087.5</v>
      </c>
      <c r="I2323" s="3">
        <f t="shared" si="39"/>
        <v>-148308.65000000014</v>
      </c>
    </row>
    <row r="2324" spans="1:9" ht="15.75" customHeight="1" x14ac:dyDescent="0.25">
      <c r="A2324" t="s">
        <v>165</v>
      </c>
      <c r="B2324">
        <v>427</v>
      </c>
      <c r="C2324">
        <v>14657</v>
      </c>
      <c r="D2324" s="81">
        <v>44233</v>
      </c>
      <c r="E2324" s="49" t="s">
        <v>1554</v>
      </c>
      <c r="F2324" t="s">
        <v>1555</v>
      </c>
      <c r="H2324" s="3">
        <v>5000</v>
      </c>
      <c r="I2324" s="3">
        <f t="shared" si="39"/>
        <v>-153308.65000000014</v>
      </c>
    </row>
    <row r="2325" spans="1:9" ht="15.75" customHeight="1" x14ac:dyDescent="0.25">
      <c r="A2325" t="s">
        <v>165</v>
      </c>
      <c r="B2325">
        <v>346</v>
      </c>
      <c r="C2325">
        <v>14658</v>
      </c>
      <c r="D2325" s="81">
        <v>44238</v>
      </c>
      <c r="E2325" s="49" t="s">
        <v>1556</v>
      </c>
      <c r="F2325" t="s">
        <v>1557</v>
      </c>
      <c r="H2325" s="3">
        <v>41059</v>
      </c>
      <c r="I2325" s="3">
        <f t="shared" si="39"/>
        <v>-194367.65000000014</v>
      </c>
    </row>
    <row r="2326" spans="1:9" x14ac:dyDescent="0.25">
      <c r="A2326" t="s">
        <v>165</v>
      </c>
      <c r="B2326">
        <v>427</v>
      </c>
      <c r="C2326">
        <v>14659</v>
      </c>
      <c r="D2326" s="81">
        <v>44238</v>
      </c>
      <c r="E2326" s="49" t="s">
        <v>1558</v>
      </c>
      <c r="F2326" t="s">
        <v>1559</v>
      </c>
      <c r="H2326" s="3">
        <v>15000</v>
      </c>
      <c r="I2326" s="3">
        <f t="shared" si="39"/>
        <v>-209367.65000000014</v>
      </c>
    </row>
    <row r="2327" spans="1:9" x14ac:dyDescent="0.25">
      <c r="C2327">
        <v>14660</v>
      </c>
      <c r="D2327" s="81">
        <v>44239</v>
      </c>
      <c r="E2327" s="49" t="s">
        <v>43</v>
      </c>
      <c r="F2327" t="s">
        <v>43</v>
      </c>
      <c r="I2327" s="3">
        <f t="shared" si="39"/>
        <v>-209367.65000000014</v>
      </c>
    </row>
    <row r="2328" spans="1:9" x14ac:dyDescent="0.25">
      <c r="B2328">
        <v>421</v>
      </c>
      <c r="C2328">
        <v>14661</v>
      </c>
      <c r="D2328" s="81">
        <v>44239</v>
      </c>
      <c r="E2328" s="49" t="s">
        <v>1560</v>
      </c>
      <c r="F2328" t="s">
        <v>186</v>
      </c>
      <c r="H2328" s="3">
        <v>25708</v>
      </c>
      <c r="I2328" s="3">
        <f t="shared" si="39"/>
        <v>-235075.65000000014</v>
      </c>
    </row>
    <row r="2329" spans="1:9" x14ac:dyDescent="0.25">
      <c r="B2329">
        <v>426</v>
      </c>
      <c r="C2329">
        <v>14662</v>
      </c>
      <c r="D2329" s="81">
        <v>44239</v>
      </c>
      <c r="E2329" s="49" t="s">
        <v>1561</v>
      </c>
      <c r="F2329" t="s">
        <v>1562</v>
      </c>
      <c r="H2329" s="3">
        <v>14875.82</v>
      </c>
      <c r="I2329" s="3">
        <f t="shared" si="39"/>
        <v>-249951.47000000015</v>
      </c>
    </row>
    <row r="2330" spans="1:9" x14ac:dyDescent="0.25">
      <c r="B2330">
        <v>426</v>
      </c>
      <c r="C2330">
        <v>14663</v>
      </c>
      <c r="D2330" s="81">
        <v>44239</v>
      </c>
      <c r="E2330" s="49" t="s">
        <v>1563</v>
      </c>
      <c r="F2330" t="s">
        <v>189</v>
      </c>
      <c r="H2330" s="3">
        <v>17459</v>
      </c>
      <c r="I2330" s="3">
        <f t="shared" si="39"/>
        <v>-267410.47000000015</v>
      </c>
    </row>
    <row r="2331" spans="1:9" x14ac:dyDescent="0.25">
      <c r="C2331">
        <v>14664</v>
      </c>
      <c r="D2331" s="81">
        <v>44239</v>
      </c>
      <c r="E2331" s="49" t="s">
        <v>43</v>
      </c>
      <c r="F2331" t="s">
        <v>43</v>
      </c>
      <c r="I2331" s="3">
        <f t="shared" si="39"/>
        <v>-267410.47000000015</v>
      </c>
    </row>
    <row r="2332" spans="1:9" x14ac:dyDescent="0.25">
      <c r="C2332">
        <v>14665</v>
      </c>
      <c r="D2332" s="81">
        <v>44239</v>
      </c>
      <c r="E2332" s="49" t="s">
        <v>43</v>
      </c>
      <c r="F2332" t="s">
        <v>43</v>
      </c>
      <c r="I2332" s="3">
        <f t="shared" ref="I2332:I2395" si="40">+I2331+G2332-H2332</f>
        <v>-267410.47000000015</v>
      </c>
    </row>
    <row r="2333" spans="1:9" x14ac:dyDescent="0.25">
      <c r="C2333">
        <v>14666</v>
      </c>
      <c r="D2333" s="81">
        <v>44239</v>
      </c>
      <c r="E2333" s="49" t="s">
        <v>43</v>
      </c>
      <c r="F2333" t="s">
        <v>43</v>
      </c>
      <c r="I2333" s="3">
        <f t="shared" si="40"/>
        <v>-267410.47000000015</v>
      </c>
    </row>
    <row r="2334" spans="1:9" x14ac:dyDescent="0.25">
      <c r="B2334">
        <v>427</v>
      </c>
      <c r="C2334">
        <v>14667</v>
      </c>
      <c r="D2334" s="81">
        <v>44239</v>
      </c>
      <c r="E2334" s="49" t="s">
        <v>1564</v>
      </c>
      <c r="F2334" t="s">
        <v>1565</v>
      </c>
      <c r="H2334" s="3">
        <v>4453</v>
      </c>
      <c r="I2334" s="3">
        <f t="shared" si="40"/>
        <v>-271863.47000000015</v>
      </c>
    </row>
    <row r="2335" spans="1:9" x14ac:dyDescent="0.25">
      <c r="B2335">
        <v>426</v>
      </c>
      <c r="C2335">
        <v>14668</v>
      </c>
      <c r="D2335" s="81">
        <v>44239</v>
      </c>
      <c r="E2335" s="49" t="s">
        <v>1566</v>
      </c>
      <c r="F2335" t="s">
        <v>1567</v>
      </c>
      <c r="H2335" s="3">
        <v>9888</v>
      </c>
      <c r="I2335" s="3">
        <f t="shared" si="40"/>
        <v>-281751.47000000015</v>
      </c>
    </row>
    <row r="2336" spans="1:9" x14ac:dyDescent="0.25">
      <c r="A2336" t="s">
        <v>158</v>
      </c>
      <c r="B2336">
        <v>345</v>
      </c>
      <c r="C2336">
        <v>14669</v>
      </c>
      <c r="D2336" s="81">
        <v>44239</v>
      </c>
      <c r="E2336" s="49" t="s">
        <v>1337</v>
      </c>
      <c r="F2336" t="s">
        <v>1315</v>
      </c>
      <c r="H2336" s="3">
        <v>5000</v>
      </c>
      <c r="I2336" s="3">
        <f t="shared" si="40"/>
        <v>-286751.47000000015</v>
      </c>
    </row>
    <row r="2337" spans="1:9" x14ac:dyDescent="0.25">
      <c r="B2337">
        <v>421</v>
      </c>
      <c r="C2337">
        <v>14670</v>
      </c>
      <c r="D2337" s="81">
        <v>44242</v>
      </c>
      <c r="E2337" s="49" t="s">
        <v>1568</v>
      </c>
      <c r="F2337" t="s">
        <v>1569</v>
      </c>
      <c r="H2337" s="3">
        <v>8464</v>
      </c>
      <c r="I2337" s="3">
        <f t="shared" si="40"/>
        <v>-295215.47000000015</v>
      </c>
    </row>
    <row r="2338" spans="1:9" x14ac:dyDescent="0.25">
      <c r="B2338">
        <v>293</v>
      </c>
      <c r="C2338">
        <v>14671</v>
      </c>
      <c r="D2338" s="81">
        <v>44242</v>
      </c>
      <c r="E2338" s="49" t="s">
        <v>1570</v>
      </c>
      <c r="F2338" t="s">
        <v>1571</v>
      </c>
      <c r="H2338" s="3">
        <v>4000</v>
      </c>
      <c r="I2338" s="3">
        <f t="shared" si="40"/>
        <v>-299215.47000000015</v>
      </c>
    </row>
    <row r="2339" spans="1:9" x14ac:dyDescent="0.25">
      <c r="B2339">
        <v>421</v>
      </c>
      <c r="C2339">
        <v>14672</v>
      </c>
      <c r="D2339" s="81">
        <v>44242</v>
      </c>
      <c r="E2339" s="49" t="s">
        <v>1572</v>
      </c>
      <c r="F2339" t="s">
        <v>1573</v>
      </c>
      <c r="H2339" s="3">
        <v>25856.06</v>
      </c>
      <c r="I2339" s="3">
        <f t="shared" si="40"/>
        <v>-325071.53000000014</v>
      </c>
    </row>
    <row r="2340" spans="1:9" x14ac:dyDescent="0.25">
      <c r="A2340" t="s">
        <v>158</v>
      </c>
      <c r="B2340">
        <v>427</v>
      </c>
      <c r="C2340">
        <v>14673</v>
      </c>
      <c r="D2340" s="81">
        <v>44243</v>
      </c>
      <c r="E2340" s="49" t="s">
        <v>1574</v>
      </c>
      <c r="F2340" t="s">
        <v>1575</v>
      </c>
      <c r="H2340" s="3">
        <v>10000</v>
      </c>
      <c r="I2340" s="3">
        <f t="shared" si="40"/>
        <v>-335071.53000000014</v>
      </c>
    </row>
    <row r="2341" spans="1:9" x14ac:dyDescent="0.25">
      <c r="B2341">
        <v>421</v>
      </c>
      <c r="C2341">
        <v>14674</v>
      </c>
      <c r="D2341" s="81">
        <v>44243</v>
      </c>
      <c r="E2341" s="49" t="s">
        <v>62</v>
      </c>
      <c r="F2341" t="s">
        <v>1576</v>
      </c>
      <c r="H2341" s="3">
        <v>5000</v>
      </c>
      <c r="I2341" s="3">
        <f t="shared" si="40"/>
        <v>-340071.53000000014</v>
      </c>
    </row>
    <row r="2342" spans="1:9" x14ac:dyDescent="0.25">
      <c r="B2342">
        <v>421</v>
      </c>
      <c r="C2342">
        <v>14675</v>
      </c>
      <c r="D2342" s="81">
        <v>44243</v>
      </c>
      <c r="E2342" s="49" t="s">
        <v>62</v>
      </c>
      <c r="F2342" t="s">
        <v>1577</v>
      </c>
      <c r="H2342" s="3">
        <v>5000</v>
      </c>
      <c r="I2342" s="3">
        <f t="shared" si="40"/>
        <v>-345071.53000000014</v>
      </c>
    </row>
    <row r="2343" spans="1:9" x14ac:dyDescent="0.25">
      <c r="B2343">
        <v>421</v>
      </c>
      <c r="C2343">
        <v>14676</v>
      </c>
      <c r="D2343" s="81">
        <v>44243</v>
      </c>
      <c r="E2343" s="49" t="s">
        <v>62</v>
      </c>
      <c r="F2343" t="s">
        <v>1278</v>
      </c>
      <c r="H2343" s="3">
        <v>5000</v>
      </c>
      <c r="I2343" s="3">
        <f t="shared" si="40"/>
        <v>-350071.53000000014</v>
      </c>
    </row>
    <row r="2344" spans="1:9" x14ac:dyDescent="0.25">
      <c r="B2344">
        <v>421</v>
      </c>
      <c r="C2344">
        <v>14677</v>
      </c>
      <c r="D2344" s="81">
        <v>44243</v>
      </c>
      <c r="E2344" s="49" t="s">
        <v>62</v>
      </c>
      <c r="F2344" t="s">
        <v>1578</v>
      </c>
      <c r="H2344" s="3">
        <v>5000</v>
      </c>
      <c r="I2344" s="3">
        <f t="shared" si="40"/>
        <v>-355071.53000000014</v>
      </c>
    </row>
    <row r="2345" spans="1:9" x14ac:dyDescent="0.25">
      <c r="B2345">
        <v>421</v>
      </c>
      <c r="C2345">
        <v>14678</v>
      </c>
      <c r="D2345" s="81">
        <v>44243</v>
      </c>
      <c r="E2345" s="49" t="s">
        <v>62</v>
      </c>
      <c r="F2345" t="s">
        <v>1579</v>
      </c>
      <c r="H2345" s="3">
        <v>5000</v>
      </c>
      <c r="I2345" s="3">
        <f t="shared" si="40"/>
        <v>-360071.53000000014</v>
      </c>
    </row>
    <row r="2346" spans="1:9" x14ac:dyDescent="0.25">
      <c r="C2346">
        <v>14679</v>
      </c>
      <c r="D2346" s="81">
        <v>44243</v>
      </c>
      <c r="E2346" s="49" t="s">
        <v>43</v>
      </c>
      <c r="F2346" t="s">
        <v>43</v>
      </c>
      <c r="I2346" s="3">
        <f t="shared" si="40"/>
        <v>-360071.53000000014</v>
      </c>
    </row>
    <row r="2347" spans="1:9" x14ac:dyDescent="0.25">
      <c r="B2347">
        <v>293</v>
      </c>
      <c r="C2347">
        <v>14680</v>
      </c>
      <c r="D2347" s="81">
        <v>44243</v>
      </c>
      <c r="E2347" s="49" t="s">
        <v>43</v>
      </c>
      <c r="F2347" t="s">
        <v>43</v>
      </c>
      <c r="I2347" s="3">
        <f t="shared" si="40"/>
        <v>-360071.53000000014</v>
      </c>
    </row>
    <row r="2348" spans="1:9" x14ac:dyDescent="0.25">
      <c r="B2348">
        <v>122</v>
      </c>
      <c r="C2348">
        <v>14681</v>
      </c>
      <c r="D2348" s="81">
        <v>44246</v>
      </c>
      <c r="E2348" s="49" t="s">
        <v>1580</v>
      </c>
      <c r="F2348" t="s">
        <v>1582</v>
      </c>
      <c r="H2348" s="3">
        <v>10000</v>
      </c>
      <c r="I2348" s="3">
        <f t="shared" si="40"/>
        <v>-370071.53000000014</v>
      </c>
    </row>
    <row r="2349" spans="1:9" x14ac:dyDescent="0.25">
      <c r="B2349">
        <v>122</v>
      </c>
      <c r="C2349">
        <v>14682</v>
      </c>
      <c r="D2349" s="81">
        <v>44246</v>
      </c>
      <c r="E2349" s="49" t="s">
        <v>1581</v>
      </c>
      <c r="F2349" t="s">
        <v>1583</v>
      </c>
      <c r="H2349" s="3">
        <v>20000</v>
      </c>
      <c r="I2349" s="3">
        <f t="shared" si="40"/>
        <v>-390071.53000000014</v>
      </c>
    </row>
    <row r="2350" spans="1:9" x14ac:dyDescent="0.25">
      <c r="B2350">
        <v>122</v>
      </c>
      <c r="C2350">
        <v>14683</v>
      </c>
      <c r="D2350" s="81">
        <v>44246</v>
      </c>
      <c r="E2350" s="49" t="s">
        <v>1580</v>
      </c>
      <c r="F2350" t="s">
        <v>1584</v>
      </c>
      <c r="H2350" s="3">
        <v>20000</v>
      </c>
      <c r="I2350" s="3">
        <f t="shared" si="40"/>
        <v>-410071.53000000014</v>
      </c>
    </row>
    <row r="2351" spans="1:9" x14ac:dyDescent="0.25">
      <c r="D2351" s="81">
        <v>44246</v>
      </c>
      <c r="E2351" s="49" t="s">
        <v>41</v>
      </c>
      <c r="F2351" t="s">
        <v>41</v>
      </c>
      <c r="G2351" s="108">
        <v>92087.5</v>
      </c>
      <c r="I2351" s="3">
        <f t="shared" si="40"/>
        <v>-317984.03000000014</v>
      </c>
    </row>
    <row r="2352" spans="1:9" x14ac:dyDescent="0.25">
      <c r="A2352" t="s">
        <v>158</v>
      </c>
      <c r="B2352">
        <v>221</v>
      </c>
      <c r="C2352">
        <v>14684</v>
      </c>
      <c r="D2352" s="81">
        <v>44249</v>
      </c>
      <c r="E2352" s="49" t="s">
        <v>1585</v>
      </c>
      <c r="F2352" t="s">
        <v>178</v>
      </c>
      <c r="H2352" s="3">
        <v>18452.73</v>
      </c>
      <c r="I2352" s="3">
        <f t="shared" si="40"/>
        <v>-336436.76000000013</v>
      </c>
    </row>
    <row r="2353" spans="1:9" x14ac:dyDescent="0.25">
      <c r="A2353" t="s">
        <v>158</v>
      </c>
      <c r="B2353">
        <v>342</v>
      </c>
      <c r="C2353">
        <v>14685</v>
      </c>
      <c r="D2353" s="81">
        <v>44249</v>
      </c>
      <c r="E2353" s="49" t="s">
        <v>192</v>
      </c>
      <c r="F2353" t="s">
        <v>1586</v>
      </c>
      <c r="H2353" s="3">
        <v>40000</v>
      </c>
      <c r="I2353" s="3">
        <f t="shared" si="40"/>
        <v>-376436.76000000013</v>
      </c>
    </row>
    <row r="2354" spans="1:9" x14ac:dyDescent="0.25">
      <c r="A2354" t="s">
        <v>158</v>
      </c>
      <c r="B2354">
        <v>213</v>
      </c>
      <c r="C2354">
        <v>14686</v>
      </c>
      <c r="D2354" s="81">
        <v>44250</v>
      </c>
      <c r="E2354" s="49" t="s">
        <v>1587</v>
      </c>
      <c r="F2354" t="s">
        <v>1257</v>
      </c>
      <c r="H2354" s="3">
        <v>3763.26</v>
      </c>
      <c r="I2354" s="3">
        <f t="shared" si="40"/>
        <v>-380200.02000000014</v>
      </c>
    </row>
    <row r="2355" spans="1:9" x14ac:dyDescent="0.25">
      <c r="C2355">
        <v>14687</v>
      </c>
      <c r="D2355" s="81">
        <v>44250</v>
      </c>
      <c r="E2355" s="49" t="s">
        <v>43</v>
      </c>
      <c r="F2355" t="s">
        <v>43</v>
      </c>
      <c r="I2355" s="3">
        <f t="shared" si="40"/>
        <v>-380200.02000000014</v>
      </c>
    </row>
    <row r="2356" spans="1:9" x14ac:dyDescent="0.25">
      <c r="A2356" t="s">
        <v>158</v>
      </c>
      <c r="B2356">
        <v>346</v>
      </c>
      <c r="C2356">
        <v>14688</v>
      </c>
      <c r="D2356" s="81">
        <v>44250</v>
      </c>
      <c r="E2356" s="49" t="s">
        <v>1588</v>
      </c>
      <c r="F2356" t="s">
        <v>1257</v>
      </c>
      <c r="H2356" s="3">
        <v>25494.37</v>
      </c>
      <c r="I2356" s="3">
        <f t="shared" si="40"/>
        <v>-405694.39000000013</v>
      </c>
    </row>
    <row r="2357" spans="1:9" x14ac:dyDescent="0.25">
      <c r="B2357">
        <v>293</v>
      </c>
      <c r="C2357">
        <v>14689</v>
      </c>
      <c r="D2357" s="81">
        <v>44250</v>
      </c>
      <c r="E2357" s="49" t="s">
        <v>1589</v>
      </c>
      <c r="F2357" t="s">
        <v>1590</v>
      </c>
      <c r="H2357" s="3">
        <v>8000</v>
      </c>
      <c r="I2357" s="3">
        <f t="shared" si="40"/>
        <v>-413694.39000000013</v>
      </c>
    </row>
    <row r="2358" spans="1:9" x14ac:dyDescent="0.25">
      <c r="B2358">
        <v>293</v>
      </c>
      <c r="C2358">
        <v>14690</v>
      </c>
      <c r="D2358" s="81">
        <v>44250</v>
      </c>
      <c r="E2358" s="49" t="s">
        <v>1591</v>
      </c>
      <c r="F2358" t="s">
        <v>1592</v>
      </c>
      <c r="H2358" s="3">
        <v>7000</v>
      </c>
      <c r="I2358" s="3">
        <f t="shared" si="40"/>
        <v>-420694.39000000013</v>
      </c>
    </row>
    <row r="2359" spans="1:9" x14ac:dyDescent="0.25">
      <c r="A2359" t="s">
        <v>158</v>
      </c>
      <c r="B2359">
        <v>421</v>
      </c>
      <c r="C2359">
        <v>14691</v>
      </c>
      <c r="D2359" s="81">
        <v>44251</v>
      </c>
      <c r="E2359" s="49" t="s">
        <v>157</v>
      </c>
      <c r="F2359" t="s">
        <v>1593</v>
      </c>
      <c r="H2359" s="3">
        <v>10000</v>
      </c>
      <c r="I2359" s="3">
        <f t="shared" si="40"/>
        <v>-430694.39000000013</v>
      </c>
    </row>
    <row r="2360" spans="1:9" x14ac:dyDescent="0.25">
      <c r="B2360">
        <v>292</v>
      </c>
      <c r="F2360" t="s">
        <v>1663</v>
      </c>
      <c r="H2360" s="3">
        <v>1055.6400000000001</v>
      </c>
      <c r="I2360" s="3">
        <f t="shared" si="40"/>
        <v>-431750.03000000014</v>
      </c>
    </row>
    <row r="2362" spans="1:9" x14ac:dyDescent="0.25">
      <c r="F2362" t="s">
        <v>99</v>
      </c>
      <c r="G2362" s="108">
        <v>184175</v>
      </c>
      <c r="H2362" s="3">
        <v>517528.88</v>
      </c>
    </row>
    <row r="2364" spans="1:9" x14ac:dyDescent="0.25">
      <c r="A2364" t="s">
        <v>158</v>
      </c>
      <c r="B2364">
        <v>345</v>
      </c>
      <c r="C2364">
        <v>14692</v>
      </c>
      <c r="D2364" s="81">
        <v>44257</v>
      </c>
      <c r="E2364" s="49" t="s">
        <v>1337</v>
      </c>
      <c r="F2364" t="s">
        <v>1315</v>
      </c>
      <c r="H2364" s="3">
        <v>5000</v>
      </c>
      <c r="I2364" s="3">
        <f>+I2360+G2364-H2364</f>
        <v>-436750.03000000014</v>
      </c>
    </row>
    <row r="2365" spans="1:9" x14ac:dyDescent="0.25">
      <c r="A2365" t="s">
        <v>158</v>
      </c>
      <c r="B2365">
        <v>345</v>
      </c>
      <c r="C2365">
        <v>14693</v>
      </c>
      <c r="D2365" s="81">
        <v>44257</v>
      </c>
      <c r="E2365" s="49" t="s">
        <v>1594</v>
      </c>
      <c r="F2365" t="s">
        <v>1399</v>
      </c>
      <c r="H2365" s="3">
        <v>30500</v>
      </c>
      <c r="I2365" s="3">
        <f t="shared" si="40"/>
        <v>-467250.03000000014</v>
      </c>
    </row>
    <row r="2366" spans="1:9" x14ac:dyDescent="0.25">
      <c r="A2366" t="s">
        <v>158</v>
      </c>
      <c r="B2366">
        <v>346</v>
      </c>
      <c r="C2366">
        <v>14694</v>
      </c>
      <c r="D2366" s="81">
        <v>44257</v>
      </c>
      <c r="E2366" s="49" t="s">
        <v>1595</v>
      </c>
      <c r="F2366" t="s">
        <v>1596</v>
      </c>
      <c r="H2366" s="3">
        <v>46300</v>
      </c>
      <c r="I2366" s="3">
        <f t="shared" si="40"/>
        <v>-513550.03000000014</v>
      </c>
    </row>
    <row r="2367" spans="1:9" x14ac:dyDescent="0.25">
      <c r="A2367" t="s">
        <v>158</v>
      </c>
      <c r="B2367">
        <v>299</v>
      </c>
      <c r="C2367">
        <v>14695</v>
      </c>
      <c r="D2367" s="81">
        <v>44257</v>
      </c>
      <c r="E2367" s="49" t="s">
        <v>1597</v>
      </c>
      <c r="F2367" t="s">
        <v>1336</v>
      </c>
      <c r="H2367" s="3">
        <v>34500</v>
      </c>
      <c r="I2367" s="3">
        <f t="shared" si="40"/>
        <v>-548050.03000000014</v>
      </c>
    </row>
    <row r="2368" spans="1:9" x14ac:dyDescent="0.25">
      <c r="A2368" t="s">
        <v>158</v>
      </c>
      <c r="B2368">
        <v>427</v>
      </c>
      <c r="C2368">
        <v>14696</v>
      </c>
      <c r="D2368" s="81">
        <v>44264</v>
      </c>
      <c r="E2368" s="49" t="s">
        <v>1598</v>
      </c>
      <c r="F2368" t="s">
        <v>1380</v>
      </c>
      <c r="H2368" s="3">
        <v>41250</v>
      </c>
      <c r="I2368" s="3">
        <f t="shared" si="40"/>
        <v>-589300.03000000014</v>
      </c>
    </row>
    <row r="2369" spans="1:9" x14ac:dyDescent="0.25">
      <c r="A2369" t="s">
        <v>158</v>
      </c>
      <c r="B2369">
        <v>342</v>
      </c>
      <c r="C2369">
        <v>14697</v>
      </c>
      <c r="D2369" s="81">
        <v>44264</v>
      </c>
      <c r="E2369" s="49" t="s">
        <v>1599</v>
      </c>
      <c r="F2369" t="s">
        <v>1600</v>
      </c>
      <c r="H2369" s="3">
        <v>35000</v>
      </c>
      <c r="I2369" s="3">
        <f t="shared" si="40"/>
        <v>-624300.03000000014</v>
      </c>
    </row>
    <row r="2370" spans="1:9" x14ac:dyDescent="0.25">
      <c r="C2370">
        <v>14698</v>
      </c>
      <c r="D2370" s="81">
        <v>44264</v>
      </c>
      <c r="E2370" s="49" t="s">
        <v>43</v>
      </c>
      <c r="F2370" t="s">
        <v>43</v>
      </c>
      <c r="I2370" s="3">
        <f t="shared" si="40"/>
        <v>-624300.03000000014</v>
      </c>
    </row>
    <row r="2371" spans="1:9" x14ac:dyDescent="0.25">
      <c r="B2371">
        <v>293</v>
      </c>
      <c r="C2371">
        <v>14699</v>
      </c>
      <c r="D2371" s="81">
        <v>44264</v>
      </c>
      <c r="E2371" s="49" t="s">
        <v>1601</v>
      </c>
      <c r="F2371" t="s">
        <v>1602</v>
      </c>
      <c r="H2371" s="3">
        <v>6000</v>
      </c>
      <c r="I2371" s="3">
        <f t="shared" si="40"/>
        <v>-630300.03000000014</v>
      </c>
    </row>
    <row r="2372" spans="1:9" x14ac:dyDescent="0.25">
      <c r="A2372" t="s">
        <v>158</v>
      </c>
      <c r="B2372">
        <v>299</v>
      </c>
      <c r="C2372">
        <v>14700</v>
      </c>
      <c r="D2372" s="81">
        <v>44264</v>
      </c>
      <c r="E2372" s="49" t="s">
        <v>1603</v>
      </c>
      <c r="F2372" t="s">
        <v>1604</v>
      </c>
      <c r="H2372" s="3">
        <v>10000</v>
      </c>
      <c r="I2372" s="3">
        <f t="shared" si="40"/>
        <v>-640300.03000000014</v>
      </c>
    </row>
    <row r="2373" spans="1:9" x14ac:dyDescent="0.25">
      <c r="A2373" t="s">
        <v>158</v>
      </c>
      <c r="B2373">
        <v>421</v>
      </c>
      <c r="C2373">
        <v>14701</v>
      </c>
      <c r="D2373" s="81">
        <v>44264</v>
      </c>
      <c r="E2373" s="49" t="s">
        <v>1605</v>
      </c>
      <c r="F2373" t="s">
        <v>1606</v>
      </c>
      <c r="H2373" s="3">
        <v>34200</v>
      </c>
      <c r="I2373" s="3">
        <f t="shared" si="40"/>
        <v>-674500.03000000014</v>
      </c>
    </row>
    <row r="2374" spans="1:9" x14ac:dyDescent="0.25">
      <c r="A2374" t="s">
        <v>158</v>
      </c>
      <c r="B2374">
        <v>427</v>
      </c>
      <c r="C2374">
        <v>14702</v>
      </c>
      <c r="D2374" s="81">
        <v>44264</v>
      </c>
      <c r="E2374" s="49" t="s">
        <v>1607</v>
      </c>
      <c r="F2374" t="s">
        <v>1257</v>
      </c>
      <c r="H2374" s="3">
        <v>46000</v>
      </c>
      <c r="I2374" s="3">
        <f t="shared" si="40"/>
        <v>-720500.03000000014</v>
      </c>
    </row>
    <row r="2375" spans="1:9" x14ac:dyDescent="0.25">
      <c r="A2375" t="s">
        <v>158</v>
      </c>
      <c r="B2375">
        <v>346</v>
      </c>
      <c r="C2375">
        <v>14703</v>
      </c>
      <c r="D2375" s="81">
        <v>44264</v>
      </c>
      <c r="E2375" s="49" t="s">
        <v>1608</v>
      </c>
      <c r="F2375" t="s">
        <v>1315</v>
      </c>
      <c r="H2375" s="3">
        <v>78269</v>
      </c>
      <c r="I2375" s="3">
        <f t="shared" si="40"/>
        <v>-798769.03000000014</v>
      </c>
    </row>
    <row r="2376" spans="1:9" x14ac:dyDescent="0.25">
      <c r="A2376" t="s">
        <v>158</v>
      </c>
      <c r="B2376">
        <v>122</v>
      </c>
      <c r="C2376">
        <v>14704</v>
      </c>
      <c r="D2376" s="81">
        <v>44264</v>
      </c>
      <c r="E2376" s="49" t="s">
        <v>206</v>
      </c>
      <c r="F2376" t="s">
        <v>1609</v>
      </c>
      <c r="H2376" s="3">
        <v>18000</v>
      </c>
      <c r="I2376" s="3">
        <f t="shared" si="40"/>
        <v>-816769.03000000014</v>
      </c>
    </row>
    <row r="2377" spans="1:9" x14ac:dyDescent="0.25">
      <c r="A2377" t="s">
        <v>158</v>
      </c>
      <c r="B2377">
        <v>122</v>
      </c>
      <c r="C2377">
        <v>14705</v>
      </c>
      <c r="D2377" s="81">
        <v>44264</v>
      </c>
      <c r="E2377" s="49" t="s">
        <v>206</v>
      </c>
      <c r="F2377" t="s">
        <v>1610</v>
      </c>
      <c r="H2377" s="3">
        <v>18000</v>
      </c>
      <c r="I2377" s="3">
        <f t="shared" si="40"/>
        <v>-834769.03000000014</v>
      </c>
    </row>
    <row r="2378" spans="1:9" x14ac:dyDescent="0.25">
      <c r="A2378" t="s">
        <v>158</v>
      </c>
      <c r="B2378">
        <v>122</v>
      </c>
      <c r="C2378">
        <v>14706</v>
      </c>
      <c r="D2378" s="81">
        <v>44264</v>
      </c>
      <c r="E2378" s="49" t="s">
        <v>1611</v>
      </c>
      <c r="F2378" t="s">
        <v>1612</v>
      </c>
      <c r="H2378" s="3">
        <v>10000</v>
      </c>
      <c r="I2378" s="3">
        <f t="shared" si="40"/>
        <v>-844769.03000000014</v>
      </c>
    </row>
    <row r="2379" spans="1:9" x14ac:dyDescent="0.25">
      <c r="A2379" t="s">
        <v>158</v>
      </c>
      <c r="B2379">
        <v>122</v>
      </c>
      <c r="C2379">
        <v>14707</v>
      </c>
      <c r="D2379" s="81">
        <v>44264</v>
      </c>
      <c r="E2379" s="49" t="s">
        <v>1613</v>
      </c>
      <c r="F2379" t="s">
        <v>1596</v>
      </c>
      <c r="H2379" s="3">
        <v>12000</v>
      </c>
      <c r="I2379" s="3">
        <f t="shared" si="40"/>
        <v>-856769.03000000014</v>
      </c>
    </row>
    <row r="2380" spans="1:9" x14ac:dyDescent="0.25">
      <c r="A2380" t="s">
        <v>158</v>
      </c>
      <c r="B2380">
        <v>421</v>
      </c>
      <c r="C2380">
        <v>14708</v>
      </c>
      <c r="D2380" s="81">
        <v>44264</v>
      </c>
      <c r="E2380" s="49" t="s">
        <v>1614</v>
      </c>
      <c r="F2380" t="s">
        <v>1257</v>
      </c>
      <c r="H2380" s="3">
        <v>50000</v>
      </c>
      <c r="I2380" s="3">
        <f t="shared" si="40"/>
        <v>-906769.03000000014</v>
      </c>
    </row>
    <row r="2381" spans="1:9" x14ac:dyDescent="0.25">
      <c r="A2381" t="s">
        <v>158</v>
      </c>
      <c r="B2381">
        <v>293</v>
      </c>
      <c r="C2381">
        <v>14709</v>
      </c>
      <c r="D2381" s="81">
        <v>44264</v>
      </c>
      <c r="E2381" s="49" t="s">
        <v>1615</v>
      </c>
      <c r="F2381" t="s">
        <v>1616</v>
      </c>
      <c r="H2381" s="3">
        <v>85500</v>
      </c>
      <c r="I2381" s="3">
        <f t="shared" si="40"/>
        <v>-992269.03000000014</v>
      </c>
    </row>
    <row r="2382" spans="1:9" x14ac:dyDescent="0.25">
      <c r="D2382" s="81">
        <v>44264</v>
      </c>
      <c r="E2382" s="49" t="s">
        <v>41</v>
      </c>
      <c r="F2382" t="s">
        <v>41</v>
      </c>
      <c r="G2382" s="108">
        <v>1000000</v>
      </c>
      <c r="I2382" s="3">
        <f t="shared" si="40"/>
        <v>7730.9699999998556</v>
      </c>
    </row>
    <row r="2383" spans="1:9" x14ac:dyDescent="0.25">
      <c r="A2383" t="s">
        <v>158</v>
      </c>
      <c r="B2383">
        <v>346</v>
      </c>
      <c r="C2383">
        <v>14710</v>
      </c>
      <c r="D2383" s="81">
        <v>44266</v>
      </c>
      <c r="E2383" s="49" t="s">
        <v>1617</v>
      </c>
      <c r="F2383" t="s">
        <v>1315</v>
      </c>
      <c r="H2383" s="3">
        <v>7720</v>
      </c>
      <c r="I2383" s="3">
        <f t="shared" si="40"/>
        <v>10.969999999855645</v>
      </c>
    </row>
    <row r="2384" spans="1:9" x14ac:dyDescent="0.25">
      <c r="A2384" t="s">
        <v>158</v>
      </c>
      <c r="B2384">
        <v>343</v>
      </c>
      <c r="C2384">
        <v>14711</v>
      </c>
      <c r="D2384" s="81">
        <v>44266</v>
      </c>
      <c r="E2384" s="49" t="s">
        <v>1618</v>
      </c>
      <c r="F2384" t="s">
        <v>1619</v>
      </c>
      <c r="H2384" s="3">
        <v>5000</v>
      </c>
      <c r="I2384" s="3">
        <f t="shared" si="40"/>
        <v>-4989.0300000001444</v>
      </c>
    </row>
    <row r="2385" spans="1:9" x14ac:dyDescent="0.25">
      <c r="A2385" t="s">
        <v>158</v>
      </c>
      <c r="B2385">
        <v>421</v>
      </c>
      <c r="C2385">
        <v>14712</v>
      </c>
      <c r="D2385" s="81">
        <v>44266</v>
      </c>
      <c r="E2385" s="49" t="s">
        <v>1620</v>
      </c>
      <c r="F2385" t="s">
        <v>1621</v>
      </c>
      <c r="H2385" s="3">
        <v>6000</v>
      </c>
      <c r="I2385" s="3">
        <f t="shared" si="40"/>
        <v>-10989.030000000144</v>
      </c>
    </row>
    <row r="2386" spans="1:9" x14ac:dyDescent="0.25">
      <c r="A2386" t="s">
        <v>158</v>
      </c>
      <c r="B2386">
        <v>421</v>
      </c>
      <c r="C2386">
        <v>14713</v>
      </c>
      <c r="D2386" s="81">
        <v>44266</v>
      </c>
      <c r="E2386" s="49" t="s">
        <v>1622</v>
      </c>
      <c r="F2386" t="s">
        <v>1623</v>
      </c>
      <c r="H2386" s="3">
        <v>5000</v>
      </c>
      <c r="I2386" s="3">
        <f t="shared" si="40"/>
        <v>-15989.030000000144</v>
      </c>
    </row>
    <row r="2387" spans="1:9" x14ac:dyDescent="0.25">
      <c r="A2387" t="s">
        <v>158</v>
      </c>
      <c r="B2387">
        <v>345</v>
      </c>
      <c r="C2387">
        <v>14714</v>
      </c>
      <c r="D2387" s="81">
        <v>44266</v>
      </c>
      <c r="E2387" s="49" t="s">
        <v>1337</v>
      </c>
      <c r="F2387" t="s">
        <v>1315</v>
      </c>
      <c r="H2387" s="3">
        <v>5000</v>
      </c>
      <c r="I2387" s="3">
        <f t="shared" si="40"/>
        <v>-20989.030000000144</v>
      </c>
    </row>
    <row r="2388" spans="1:9" x14ac:dyDescent="0.25">
      <c r="B2388">
        <v>421</v>
      </c>
      <c r="C2388">
        <v>14715</v>
      </c>
      <c r="D2388" s="81">
        <v>44267</v>
      </c>
      <c r="E2388" s="49" t="s">
        <v>1624</v>
      </c>
      <c r="F2388" t="s">
        <v>1625</v>
      </c>
      <c r="H2388" s="3">
        <v>57187</v>
      </c>
      <c r="I2388" s="3">
        <f t="shared" si="40"/>
        <v>-78176.030000000144</v>
      </c>
    </row>
    <row r="2389" spans="1:9" x14ac:dyDescent="0.25">
      <c r="A2389" t="s">
        <v>158</v>
      </c>
      <c r="B2389">
        <v>421</v>
      </c>
      <c r="C2389">
        <v>14716</v>
      </c>
      <c r="D2389" s="81">
        <v>44267</v>
      </c>
      <c r="E2389" s="49" t="s">
        <v>62</v>
      </c>
      <c r="F2389" t="s">
        <v>1626</v>
      </c>
      <c r="H2389" s="3">
        <v>5000</v>
      </c>
      <c r="I2389" s="3">
        <f t="shared" si="40"/>
        <v>-83176.030000000144</v>
      </c>
    </row>
    <row r="2390" spans="1:9" x14ac:dyDescent="0.25">
      <c r="A2390" t="s">
        <v>158</v>
      </c>
      <c r="B2390">
        <v>342</v>
      </c>
      <c r="C2390">
        <v>14717</v>
      </c>
      <c r="D2390" s="81">
        <v>44270</v>
      </c>
      <c r="E2390" s="49" t="s">
        <v>1627</v>
      </c>
      <c r="F2390" t="s">
        <v>1388</v>
      </c>
      <c r="H2390" s="3">
        <v>40000</v>
      </c>
      <c r="I2390" s="3">
        <f t="shared" si="40"/>
        <v>-123176.03000000014</v>
      </c>
    </row>
    <row r="2391" spans="1:9" x14ac:dyDescent="0.25">
      <c r="A2391" t="s">
        <v>158</v>
      </c>
      <c r="B2391">
        <v>421</v>
      </c>
      <c r="C2391">
        <v>14718</v>
      </c>
      <c r="D2391" s="81">
        <v>44270</v>
      </c>
      <c r="E2391" s="49" t="s">
        <v>1628</v>
      </c>
      <c r="F2391" t="s">
        <v>1629</v>
      </c>
      <c r="H2391" s="3">
        <v>10200</v>
      </c>
      <c r="I2391" s="3">
        <f t="shared" si="40"/>
        <v>-133376.03000000014</v>
      </c>
    </row>
    <row r="2392" spans="1:9" x14ac:dyDescent="0.25">
      <c r="A2392" t="s">
        <v>158</v>
      </c>
      <c r="B2392">
        <v>421</v>
      </c>
      <c r="C2392">
        <v>14719</v>
      </c>
      <c r="D2392" s="81">
        <v>44271</v>
      </c>
      <c r="E2392" s="49" t="s">
        <v>1630</v>
      </c>
      <c r="F2392" t="s">
        <v>1358</v>
      </c>
      <c r="H2392" s="3">
        <v>3000</v>
      </c>
      <c r="I2392" s="3">
        <f t="shared" si="40"/>
        <v>-136376.03000000014</v>
      </c>
    </row>
    <row r="2393" spans="1:9" x14ac:dyDescent="0.25">
      <c r="A2393" t="s">
        <v>158</v>
      </c>
      <c r="B2393">
        <v>427</v>
      </c>
      <c r="C2393">
        <v>14720</v>
      </c>
      <c r="D2393" s="81">
        <v>44272</v>
      </c>
      <c r="E2393" s="49" t="s">
        <v>1631</v>
      </c>
      <c r="F2393" t="s">
        <v>1324</v>
      </c>
      <c r="H2393" s="3">
        <v>12600</v>
      </c>
      <c r="I2393" s="3">
        <f t="shared" si="40"/>
        <v>-148976.03000000014</v>
      </c>
    </row>
    <row r="2394" spans="1:9" x14ac:dyDescent="0.25">
      <c r="A2394" t="s">
        <v>158</v>
      </c>
      <c r="B2394">
        <v>346</v>
      </c>
      <c r="C2394">
        <v>14721</v>
      </c>
      <c r="D2394" s="81">
        <v>44274</v>
      </c>
      <c r="E2394" s="49" t="s">
        <v>1632</v>
      </c>
      <c r="F2394" t="s">
        <v>1457</v>
      </c>
      <c r="H2394" s="3">
        <v>15930</v>
      </c>
      <c r="I2394" s="3">
        <f t="shared" si="40"/>
        <v>-164906.03000000014</v>
      </c>
    </row>
    <row r="2395" spans="1:9" x14ac:dyDescent="0.25">
      <c r="D2395" s="81">
        <v>44278</v>
      </c>
      <c r="E2395" s="49" t="s">
        <v>41</v>
      </c>
      <c r="F2395" t="s">
        <v>41</v>
      </c>
      <c r="G2395" s="108">
        <v>92087.5</v>
      </c>
      <c r="I2395" s="3">
        <f t="shared" si="40"/>
        <v>-72818.530000000144</v>
      </c>
    </row>
    <row r="2396" spans="1:9" x14ac:dyDescent="0.25">
      <c r="C2396">
        <v>14722</v>
      </c>
      <c r="D2396" s="81">
        <v>44279</v>
      </c>
      <c r="E2396" s="49" t="s">
        <v>43</v>
      </c>
      <c r="F2396" t="s">
        <v>43</v>
      </c>
      <c r="I2396" s="3">
        <f t="shared" ref="I2396:I2464" si="41">+I2395+G2396-H2396</f>
        <v>-72818.530000000144</v>
      </c>
    </row>
    <row r="2397" spans="1:9" x14ac:dyDescent="0.25">
      <c r="A2397" t="s">
        <v>158</v>
      </c>
      <c r="B2397">
        <v>221</v>
      </c>
      <c r="C2397">
        <v>14723</v>
      </c>
      <c r="D2397" s="81">
        <v>44279</v>
      </c>
      <c r="E2397" s="49" t="s">
        <v>1633</v>
      </c>
      <c r="F2397" t="s">
        <v>1641</v>
      </c>
      <c r="H2397" s="3">
        <v>23726.639999999999</v>
      </c>
      <c r="I2397" s="3">
        <f t="shared" si="41"/>
        <v>-96545.170000000144</v>
      </c>
    </row>
    <row r="2398" spans="1:9" x14ac:dyDescent="0.25">
      <c r="C2398">
        <v>14724</v>
      </c>
      <c r="D2398" s="81">
        <v>44279</v>
      </c>
      <c r="E2398" s="49" t="s">
        <v>43</v>
      </c>
      <c r="F2398" t="s">
        <v>43</v>
      </c>
      <c r="I2398" s="3">
        <f t="shared" si="41"/>
        <v>-96545.170000000144</v>
      </c>
    </row>
    <row r="2399" spans="1:9" x14ac:dyDescent="0.25">
      <c r="A2399" t="s">
        <v>158</v>
      </c>
      <c r="B2399">
        <v>421</v>
      </c>
      <c r="C2399">
        <v>14725</v>
      </c>
      <c r="D2399" s="81">
        <v>44279</v>
      </c>
      <c r="E2399" s="49" t="s">
        <v>1634</v>
      </c>
      <c r="F2399" t="s">
        <v>1569</v>
      </c>
      <c r="H2399" s="3">
        <v>11140.65</v>
      </c>
      <c r="I2399" s="3">
        <f t="shared" si="41"/>
        <v>-107685.82000000014</v>
      </c>
    </row>
    <row r="2400" spans="1:9" x14ac:dyDescent="0.25">
      <c r="C2400">
        <v>14726</v>
      </c>
      <c r="D2400" s="81">
        <v>44280</v>
      </c>
      <c r="E2400" s="49" t="s">
        <v>43</v>
      </c>
      <c r="F2400" t="s">
        <v>43</v>
      </c>
      <c r="I2400" s="3">
        <f t="shared" si="41"/>
        <v>-107685.82000000014</v>
      </c>
    </row>
    <row r="2401" spans="1:9" x14ac:dyDescent="0.25">
      <c r="D2401" s="81">
        <v>44280</v>
      </c>
      <c r="E2401" s="49" t="s">
        <v>41</v>
      </c>
      <c r="F2401" t="s">
        <v>41</v>
      </c>
      <c r="G2401" s="108">
        <v>1000000</v>
      </c>
      <c r="I2401" s="3">
        <f t="shared" si="41"/>
        <v>892314.17999999982</v>
      </c>
    </row>
    <row r="2402" spans="1:9" x14ac:dyDescent="0.25">
      <c r="A2402" t="s">
        <v>158</v>
      </c>
      <c r="B2402">
        <v>299</v>
      </c>
      <c r="C2402">
        <v>14727</v>
      </c>
      <c r="D2402" s="81">
        <v>44280</v>
      </c>
      <c r="E2402" s="49" t="s">
        <v>1635</v>
      </c>
      <c r="F2402" t="s">
        <v>1257</v>
      </c>
      <c r="H2402" s="3">
        <v>5000</v>
      </c>
      <c r="I2402" s="3">
        <f t="shared" si="41"/>
        <v>887314.17999999982</v>
      </c>
    </row>
    <row r="2403" spans="1:9" x14ac:dyDescent="0.25">
      <c r="A2403" t="s">
        <v>158</v>
      </c>
      <c r="B2403">
        <v>122</v>
      </c>
      <c r="C2403">
        <v>14728</v>
      </c>
      <c r="D2403" s="81">
        <v>44280</v>
      </c>
      <c r="E2403" s="49" t="s">
        <v>1636</v>
      </c>
      <c r="F2403" t="s">
        <v>1257</v>
      </c>
      <c r="H2403" s="3">
        <v>20000</v>
      </c>
      <c r="I2403" s="3">
        <f t="shared" si="41"/>
        <v>867314.17999999982</v>
      </c>
    </row>
    <row r="2404" spans="1:9" x14ac:dyDescent="0.25">
      <c r="A2404" t="s">
        <v>158</v>
      </c>
      <c r="B2404">
        <v>122</v>
      </c>
      <c r="C2404">
        <v>14729</v>
      </c>
      <c r="D2404" s="81">
        <v>44280</v>
      </c>
      <c r="E2404" s="49" t="s">
        <v>1636</v>
      </c>
      <c r="F2404" t="s">
        <v>1583</v>
      </c>
      <c r="H2404" s="3">
        <v>20000</v>
      </c>
      <c r="I2404" s="3">
        <f t="shared" si="41"/>
        <v>847314.17999999982</v>
      </c>
    </row>
    <row r="2405" spans="1:9" x14ac:dyDescent="0.25">
      <c r="A2405" t="s">
        <v>158</v>
      </c>
      <c r="B2405">
        <v>122</v>
      </c>
      <c r="C2405">
        <v>14730</v>
      </c>
      <c r="D2405" s="81">
        <v>44280</v>
      </c>
      <c r="E2405" s="49" t="s">
        <v>1636</v>
      </c>
      <c r="F2405" t="s">
        <v>1584</v>
      </c>
      <c r="H2405" s="3">
        <v>20000</v>
      </c>
      <c r="I2405" s="3">
        <f t="shared" si="41"/>
        <v>827314.17999999982</v>
      </c>
    </row>
    <row r="2406" spans="1:9" x14ac:dyDescent="0.25">
      <c r="A2406" t="s">
        <v>158</v>
      </c>
      <c r="B2406">
        <v>122</v>
      </c>
      <c r="C2406">
        <v>14731</v>
      </c>
      <c r="D2406" s="81">
        <v>44280</v>
      </c>
      <c r="E2406" s="49" t="s">
        <v>1636</v>
      </c>
      <c r="F2406" t="s">
        <v>1637</v>
      </c>
      <c r="H2406" s="3">
        <v>20000</v>
      </c>
      <c r="I2406" s="3">
        <f t="shared" si="41"/>
        <v>807314.17999999982</v>
      </c>
    </row>
    <row r="2407" spans="1:9" x14ac:dyDescent="0.25">
      <c r="A2407" t="s">
        <v>158</v>
      </c>
      <c r="B2407">
        <v>122</v>
      </c>
      <c r="C2407">
        <v>14732</v>
      </c>
      <c r="D2407" s="81">
        <v>44280</v>
      </c>
      <c r="E2407" s="49" t="s">
        <v>1636</v>
      </c>
      <c r="F2407" t="s">
        <v>1535</v>
      </c>
      <c r="H2407" s="3">
        <v>20000</v>
      </c>
      <c r="I2407" s="3">
        <f t="shared" si="41"/>
        <v>787314.17999999982</v>
      </c>
    </row>
    <row r="2408" spans="1:9" x14ac:dyDescent="0.25">
      <c r="A2408" t="s">
        <v>158</v>
      </c>
      <c r="B2408">
        <v>122</v>
      </c>
      <c r="C2408">
        <v>14733</v>
      </c>
      <c r="D2408" s="81">
        <v>44280</v>
      </c>
      <c r="E2408" s="49" t="s">
        <v>1636</v>
      </c>
      <c r="F2408" t="s">
        <v>1609</v>
      </c>
      <c r="H2408" s="3">
        <v>18000</v>
      </c>
      <c r="I2408" s="3">
        <f t="shared" si="41"/>
        <v>769314.17999999982</v>
      </c>
    </row>
    <row r="2409" spans="1:9" x14ac:dyDescent="0.25">
      <c r="A2409" t="s">
        <v>158</v>
      </c>
      <c r="B2409">
        <v>122</v>
      </c>
      <c r="C2409">
        <v>14734</v>
      </c>
      <c r="D2409" s="81">
        <v>44280</v>
      </c>
      <c r="E2409" s="49" t="s">
        <v>1636</v>
      </c>
      <c r="F2409" t="s">
        <v>1610</v>
      </c>
      <c r="H2409" s="3">
        <v>18000</v>
      </c>
      <c r="I2409" s="3">
        <f t="shared" si="41"/>
        <v>751314.17999999982</v>
      </c>
    </row>
    <row r="2410" spans="1:9" x14ac:dyDescent="0.25">
      <c r="A2410" t="s">
        <v>158</v>
      </c>
      <c r="B2410">
        <v>122</v>
      </c>
      <c r="C2410">
        <v>14735</v>
      </c>
      <c r="D2410" s="81">
        <v>44280</v>
      </c>
      <c r="E2410" s="49" t="s">
        <v>1636</v>
      </c>
      <c r="F2410" t="s">
        <v>1315</v>
      </c>
      <c r="H2410" s="3">
        <v>15000</v>
      </c>
      <c r="I2410" s="3">
        <f t="shared" si="41"/>
        <v>736314.17999999982</v>
      </c>
    </row>
    <row r="2411" spans="1:9" x14ac:dyDescent="0.25">
      <c r="A2411" t="s">
        <v>158</v>
      </c>
      <c r="B2411">
        <v>122</v>
      </c>
      <c r="C2411">
        <v>14736</v>
      </c>
      <c r="D2411" s="81">
        <v>44280</v>
      </c>
      <c r="E2411" s="49" t="s">
        <v>1636</v>
      </c>
      <c r="F2411" t="s">
        <v>419</v>
      </c>
      <c r="H2411" s="3">
        <v>15000</v>
      </c>
      <c r="I2411" s="3">
        <f t="shared" si="41"/>
        <v>721314.17999999982</v>
      </c>
    </row>
    <row r="2412" spans="1:9" x14ac:dyDescent="0.25">
      <c r="A2412" t="s">
        <v>158</v>
      </c>
      <c r="B2412">
        <v>122</v>
      </c>
      <c r="C2412">
        <v>14737</v>
      </c>
      <c r="D2412" s="81">
        <v>44280</v>
      </c>
      <c r="E2412" s="49" t="s">
        <v>1636</v>
      </c>
      <c r="F2412" t="s">
        <v>1276</v>
      </c>
      <c r="H2412" s="3">
        <v>15000</v>
      </c>
      <c r="I2412" s="3">
        <f t="shared" si="41"/>
        <v>706314.17999999982</v>
      </c>
    </row>
    <row r="2413" spans="1:9" x14ac:dyDescent="0.25">
      <c r="A2413" t="s">
        <v>158</v>
      </c>
      <c r="B2413">
        <v>122</v>
      </c>
      <c r="C2413">
        <v>14738</v>
      </c>
      <c r="D2413" s="81">
        <v>44280</v>
      </c>
      <c r="E2413" s="49" t="s">
        <v>1636</v>
      </c>
      <c r="F2413" t="s">
        <v>1355</v>
      </c>
      <c r="H2413" s="3">
        <v>15000</v>
      </c>
      <c r="I2413" s="3">
        <f t="shared" si="41"/>
        <v>691314.17999999982</v>
      </c>
    </row>
    <row r="2414" spans="1:9" x14ac:dyDescent="0.25">
      <c r="A2414" t="s">
        <v>158</v>
      </c>
      <c r="B2414">
        <v>122</v>
      </c>
      <c r="C2414">
        <v>14739</v>
      </c>
      <c r="D2414" s="81">
        <v>44280</v>
      </c>
      <c r="E2414" s="49" t="s">
        <v>1636</v>
      </c>
      <c r="F2414" t="s">
        <v>1531</v>
      </c>
      <c r="H2414" s="3">
        <v>10000</v>
      </c>
      <c r="I2414" s="3">
        <f t="shared" si="41"/>
        <v>681314.17999999982</v>
      </c>
    </row>
    <row r="2415" spans="1:9" x14ac:dyDescent="0.25">
      <c r="A2415" t="s">
        <v>158</v>
      </c>
      <c r="B2415">
        <v>122</v>
      </c>
      <c r="C2415">
        <v>14740</v>
      </c>
      <c r="D2415" s="81">
        <v>44280</v>
      </c>
      <c r="E2415" s="49" t="s">
        <v>1636</v>
      </c>
      <c r="F2415" t="s">
        <v>1465</v>
      </c>
      <c r="H2415" s="3">
        <v>10000</v>
      </c>
      <c r="I2415" s="3">
        <f t="shared" si="41"/>
        <v>671314.17999999982</v>
      </c>
    </row>
    <row r="2416" spans="1:9" x14ac:dyDescent="0.25">
      <c r="A2416" t="s">
        <v>158</v>
      </c>
      <c r="B2416">
        <v>122</v>
      </c>
      <c r="C2416">
        <v>14741</v>
      </c>
      <c r="D2416" s="81">
        <v>44280</v>
      </c>
      <c r="E2416" s="49" t="s">
        <v>1636</v>
      </c>
      <c r="F2416" t="s">
        <v>1638</v>
      </c>
      <c r="H2416" s="3">
        <v>10000</v>
      </c>
      <c r="I2416" s="3">
        <f t="shared" si="41"/>
        <v>661314.17999999982</v>
      </c>
    </row>
    <row r="2417" spans="1:9" x14ac:dyDescent="0.25">
      <c r="A2417" t="s">
        <v>158</v>
      </c>
      <c r="B2417">
        <v>122</v>
      </c>
      <c r="C2417">
        <v>14742</v>
      </c>
      <c r="D2417" s="81">
        <v>44280</v>
      </c>
      <c r="E2417" s="49" t="s">
        <v>1636</v>
      </c>
      <c r="F2417" t="s">
        <v>1639</v>
      </c>
      <c r="H2417" s="3">
        <v>10000</v>
      </c>
      <c r="I2417" s="3">
        <f t="shared" si="41"/>
        <v>651314.17999999982</v>
      </c>
    </row>
    <row r="2418" spans="1:9" x14ac:dyDescent="0.25">
      <c r="A2418" t="s">
        <v>158</v>
      </c>
      <c r="B2418">
        <v>122</v>
      </c>
      <c r="C2418">
        <v>14743</v>
      </c>
      <c r="D2418" s="81">
        <v>44280</v>
      </c>
      <c r="E2418" s="49" t="s">
        <v>1636</v>
      </c>
      <c r="F2418" t="s">
        <v>1640</v>
      </c>
      <c r="H2418" s="3">
        <v>10000</v>
      </c>
      <c r="I2418" s="3">
        <f t="shared" si="41"/>
        <v>641314.17999999982</v>
      </c>
    </row>
    <row r="2419" spans="1:9" x14ac:dyDescent="0.25">
      <c r="A2419" t="s">
        <v>158</v>
      </c>
      <c r="B2419">
        <v>122</v>
      </c>
      <c r="C2419">
        <v>14744</v>
      </c>
      <c r="D2419" s="81">
        <v>44280</v>
      </c>
      <c r="E2419" s="49" t="s">
        <v>1636</v>
      </c>
      <c r="F2419" t="s">
        <v>1642</v>
      </c>
      <c r="H2419" s="3">
        <v>9000</v>
      </c>
      <c r="I2419" s="3">
        <f t="shared" si="41"/>
        <v>632314.17999999982</v>
      </c>
    </row>
    <row r="2420" spans="1:9" x14ac:dyDescent="0.25">
      <c r="A2420" t="s">
        <v>158</v>
      </c>
      <c r="B2420">
        <v>122</v>
      </c>
      <c r="C2420">
        <v>14745</v>
      </c>
      <c r="D2420" s="81">
        <v>44280</v>
      </c>
      <c r="E2420" s="49" t="s">
        <v>1636</v>
      </c>
      <c r="F2420" t="s">
        <v>150</v>
      </c>
      <c r="H2420" s="3">
        <v>9000</v>
      </c>
      <c r="I2420" s="3">
        <f t="shared" si="41"/>
        <v>623314.17999999982</v>
      </c>
    </row>
    <row r="2421" spans="1:9" x14ac:dyDescent="0.25">
      <c r="A2421" t="s">
        <v>158</v>
      </c>
      <c r="B2421">
        <v>122</v>
      </c>
      <c r="C2421">
        <v>14746</v>
      </c>
      <c r="D2421" s="81">
        <v>44280</v>
      </c>
      <c r="E2421" s="49" t="s">
        <v>1636</v>
      </c>
      <c r="F2421" t="s">
        <v>1643</v>
      </c>
      <c r="H2421" s="3">
        <v>7000</v>
      </c>
      <c r="I2421" s="3">
        <f t="shared" si="41"/>
        <v>616314.17999999982</v>
      </c>
    </row>
    <row r="2422" spans="1:9" x14ac:dyDescent="0.25">
      <c r="A2422" t="s">
        <v>158</v>
      </c>
      <c r="B2422">
        <v>122</v>
      </c>
      <c r="C2422">
        <v>14747</v>
      </c>
      <c r="D2422" s="81">
        <v>44280</v>
      </c>
      <c r="E2422" s="49" t="s">
        <v>1636</v>
      </c>
      <c r="F2422" t="s">
        <v>1644</v>
      </c>
      <c r="H2422" s="3">
        <v>7000</v>
      </c>
      <c r="I2422" s="3">
        <f t="shared" si="41"/>
        <v>609314.17999999982</v>
      </c>
    </row>
    <row r="2423" spans="1:9" x14ac:dyDescent="0.25">
      <c r="A2423" t="s">
        <v>158</v>
      </c>
      <c r="B2423">
        <v>122</v>
      </c>
      <c r="C2423">
        <v>14748</v>
      </c>
      <c r="D2423" s="81">
        <v>44280</v>
      </c>
      <c r="E2423" s="49" t="s">
        <v>1636</v>
      </c>
      <c r="F2423" t="s">
        <v>1645</v>
      </c>
      <c r="H2423" s="3">
        <v>8000</v>
      </c>
      <c r="I2423" s="3">
        <f t="shared" si="41"/>
        <v>601314.17999999982</v>
      </c>
    </row>
    <row r="2424" spans="1:9" x14ac:dyDescent="0.25">
      <c r="A2424" t="s">
        <v>158</v>
      </c>
      <c r="B2424">
        <v>122</v>
      </c>
      <c r="C2424">
        <v>14749</v>
      </c>
      <c r="D2424" s="81">
        <v>44280</v>
      </c>
      <c r="E2424" s="49" t="s">
        <v>1636</v>
      </c>
      <c r="F2424" t="s">
        <v>1356</v>
      </c>
      <c r="H2424" s="3">
        <v>5000</v>
      </c>
      <c r="I2424" s="3">
        <f t="shared" si="41"/>
        <v>596314.17999999982</v>
      </c>
    </row>
    <row r="2425" spans="1:9" x14ac:dyDescent="0.25">
      <c r="A2425" t="s">
        <v>158</v>
      </c>
      <c r="B2425">
        <v>122</v>
      </c>
      <c r="C2425">
        <v>14750</v>
      </c>
      <c r="D2425" s="81">
        <v>44280</v>
      </c>
      <c r="E2425" s="49" t="s">
        <v>1636</v>
      </c>
      <c r="F2425" t="s">
        <v>293</v>
      </c>
      <c r="H2425" s="3">
        <v>5000</v>
      </c>
      <c r="I2425" s="3">
        <f t="shared" si="41"/>
        <v>591314.17999999982</v>
      </c>
    </row>
    <row r="2426" spans="1:9" x14ac:dyDescent="0.25">
      <c r="A2426" t="s">
        <v>158</v>
      </c>
      <c r="B2426">
        <v>344</v>
      </c>
      <c r="C2426">
        <v>14751</v>
      </c>
      <c r="D2426" s="81">
        <v>44280</v>
      </c>
      <c r="E2426" s="49" t="s">
        <v>1646</v>
      </c>
      <c r="F2426" t="s">
        <v>1380</v>
      </c>
      <c r="H2426" s="3">
        <v>29580</v>
      </c>
      <c r="I2426" s="3">
        <f t="shared" si="41"/>
        <v>561734.17999999982</v>
      </c>
    </row>
    <row r="2427" spans="1:9" x14ac:dyDescent="0.25">
      <c r="C2427">
        <v>14752</v>
      </c>
      <c r="D2427" s="81">
        <v>44280</v>
      </c>
      <c r="E2427" s="49" t="s">
        <v>43</v>
      </c>
      <c r="F2427" t="s">
        <v>43</v>
      </c>
      <c r="I2427" s="3">
        <f t="shared" si="41"/>
        <v>561734.17999999982</v>
      </c>
    </row>
    <row r="2428" spans="1:9" x14ac:dyDescent="0.25">
      <c r="A2428" t="s">
        <v>158</v>
      </c>
      <c r="B2428">
        <v>421</v>
      </c>
      <c r="C2428">
        <v>14753</v>
      </c>
      <c r="D2428" s="81">
        <v>44280</v>
      </c>
      <c r="E2428" s="49" t="s">
        <v>1647</v>
      </c>
      <c r="F2428" t="s">
        <v>1629</v>
      </c>
      <c r="H2428" s="3">
        <v>12000</v>
      </c>
      <c r="I2428" s="3">
        <f t="shared" si="41"/>
        <v>549734.17999999982</v>
      </c>
    </row>
    <row r="2429" spans="1:9" x14ac:dyDescent="0.25">
      <c r="B2429">
        <v>241</v>
      </c>
      <c r="C2429">
        <v>14754</v>
      </c>
      <c r="D2429" s="81">
        <v>44280</v>
      </c>
      <c r="E2429" s="49" t="s">
        <v>1648</v>
      </c>
      <c r="F2429" t="s">
        <v>1649</v>
      </c>
      <c r="H2429" s="3">
        <v>17695</v>
      </c>
      <c r="I2429" s="3">
        <f t="shared" si="41"/>
        <v>532039.17999999982</v>
      </c>
    </row>
    <row r="2430" spans="1:9" x14ac:dyDescent="0.25">
      <c r="B2430">
        <v>122</v>
      </c>
      <c r="C2430">
        <v>14755</v>
      </c>
      <c r="D2430" s="81">
        <v>44280</v>
      </c>
      <c r="I2430" s="3">
        <f t="shared" si="41"/>
        <v>532039.17999999982</v>
      </c>
    </row>
    <row r="2431" spans="1:9" x14ac:dyDescent="0.25">
      <c r="A2431" t="s">
        <v>158</v>
      </c>
      <c r="B2431">
        <v>122</v>
      </c>
      <c r="C2431">
        <v>14756</v>
      </c>
      <c r="D2431" s="81">
        <v>44280</v>
      </c>
      <c r="E2431" s="49" t="s">
        <v>1650</v>
      </c>
      <c r="F2431" t="s">
        <v>1596</v>
      </c>
      <c r="H2431" s="3">
        <v>12000</v>
      </c>
      <c r="I2431" s="3">
        <f t="shared" si="41"/>
        <v>520039.17999999982</v>
      </c>
    </row>
    <row r="2432" spans="1:9" x14ac:dyDescent="0.25">
      <c r="A2432" t="s">
        <v>158</v>
      </c>
      <c r="B2432">
        <v>122</v>
      </c>
      <c r="C2432">
        <v>14757</v>
      </c>
      <c r="D2432" s="81">
        <v>44280</v>
      </c>
      <c r="E2432" s="49" t="s">
        <v>1611</v>
      </c>
      <c r="F2432" t="s">
        <v>1612</v>
      </c>
      <c r="H2432" s="3">
        <v>10000</v>
      </c>
      <c r="I2432" s="3">
        <f t="shared" si="41"/>
        <v>510039.17999999982</v>
      </c>
    </row>
    <row r="2433" spans="1:9" x14ac:dyDescent="0.25">
      <c r="A2433" t="s">
        <v>158</v>
      </c>
      <c r="B2433">
        <v>293</v>
      </c>
      <c r="C2433">
        <v>14758</v>
      </c>
      <c r="D2433" s="81">
        <v>44280</v>
      </c>
      <c r="E2433" s="49" t="s">
        <v>1651</v>
      </c>
      <c r="F2433" t="s">
        <v>1616</v>
      </c>
      <c r="H2433" s="3">
        <v>85500</v>
      </c>
      <c r="I2433" s="3">
        <f t="shared" si="41"/>
        <v>424539.17999999982</v>
      </c>
    </row>
    <row r="2434" spans="1:9" x14ac:dyDescent="0.25">
      <c r="A2434" t="s">
        <v>158</v>
      </c>
      <c r="B2434">
        <v>426</v>
      </c>
      <c r="C2434">
        <v>14759</v>
      </c>
      <c r="D2434" s="81">
        <v>44280</v>
      </c>
      <c r="E2434" s="49" t="s">
        <v>1652</v>
      </c>
      <c r="F2434" t="s">
        <v>169</v>
      </c>
      <c r="H2434" s="3">
        <v>48335.75</v>
      </c>
      <c r="I2434" s="3">
        <f t="shared" si="41"/>
        <v>376203.42999999982</v>
      </c>
    </row>
    <row r="2435" spans="1:9" x14ac:dyDescent="0.25">
      <c r="A2435" t="s">
        <v>158</v>
      </c>
      <c r="B2435">
        <v>344</v>
      </c>
      <c r="C2435">
        <v>14760</v>
      </c>
      <c r="D2435" s="81">
        <v>44281</v>
      </c>
      <c r="E2435" s="49" t="s">
        <v>1653</v>
      </c>
      <c r="F2435" t="s">
        <v>1654</v>
      </c>
      <c r="H2435" s="3">
        <v>26000</v>
      </c>
      <c r="I2435" s="3">
        <f t="shared" si="41"/>
        <v>350203.42999999982</v>
      </c>
    </row>
    <row r="2436" spans="1:9" x14ac:dyDescent="0.25">
      <c r="A2436" t="s">
        <v>158</v>
      </c>
      <c r="B2436">
        <v>427</v>
      </c>
      <c r="C2436">
        <v>14761</v>
      </c>
      <c r="D2436" s="81">
        <v>44281</v>
      </c>
      <c r="E2436" s="49" t="s">
        <v>1655</v>
      </c>
      <c r="F2436" t="s">
        <v>1656</v>
      </c>
      <c r="H2436" s="3">
        <v>100000</v>
      </c>
      <c r="I2436" s="3">
        <f t="shared" si="41"/>
        <v>250203.42999999982</v>
      </c>
    </row>
    <row r="2437" spans="1:9" x14ac:dyDescent="0.25">
      <c r="B2437">
        <v>421</v>
      </c>
      <c r="C2437">
        <v>14762</v>
      </c>
      <c r="D2437" s="81">
        <v>44281</v>
      </c>
      <c r="E2437" s="49" t="s">
        <v>1630</v>
      </c>
      <c r="F2437" t="s">
        <v>416</v>
      </c>
      <c r="H2437" s="3">
        <v>5000</v>
      </c>
      <c r="I2437" s="3">
        <f t="shared" si="41"/>
        <v>245203.42999999982</v>
      </c>
    </row>
    <row r="2438" spans="1:9" x14ac:dyDescent="0.25">
      <c r="B2438">
        <v>421</v>
      </c>
      <c r="C2438">
        <v>14763</v>
      </c>
      <c r="D2438" s="81">
        <v>44281</v>
      </c>
      <c r="E2438" s="49" t="s">
        <v>1630</v>
      </c>
      <c r="F2438" t="s">
        <v>1278</v>
      </c>
      <c r="H2438" s="3">
        <v>5000</v>
      </c>
      <c r="I2438" s="3">
        <f t="shared" si="41"/>
        <v>240203.42999999982</v>
      </c>
    </row>
    <row r="2439" spans="1:9" x14ac:dyDescent="0.25">
      <c r="A2439" t="s">
        <v>158</v>
      </c>
      <c r="B2439">
        <v>421</v>
      </c>
      <c r="C2439">
        <v>14764</v>
      </c>
      <c r="D2439" s="81">
        <v>44281</v>
      </c>
      <c r="E2439" s="49" t="s">
        <v>1630</v>
      </c>
      <c r="F2439" t="s">
        <v>1358</v>
      </c>
      <c r="H2439" s="3">
        <v>3000</v>
      </c>
      <c r="I2439" s="3">
        <f t="shared" si="41"/>
        <v>237203.42999999982</v>
      </c>
    </row>
    <row r="2440" spans="1:9" x14ac:dyDescent="0.25">
      <c r="B2440">
        <v>421</v>
      </c>
      <c r="C2440">
        <v>14765</v>
      </c>
      <c r="D2440" s="81">
        <v>44281</v>
      </c>
      <c r="E2440" s="49" t="s">
        <v>1630</v>
      </c>
      <c r="F2440" t="s">
        <v>1579</v>
      </c>
      <c r="H2440" s="3">
        <v>5000</v>
      </c>
      <c r="I2440" s="3">
        <f t="shared" si="41"/>
        <v>232203.42999999982</v>
      </c>
    </row>
    <row r="2441" spans="1:9" x14ac:dyDescent="0.25">
      <c r="B2441">
        <v>421</v>
      </c>
      <c r="C2441">
        <v>14766</v>
      </c>
      <c r="D2441" s="81">
        <v>44281</v>
      </c>
      <c r="E2441" s="49" t="s">
        <v>1630</v>
      </c>
      <c r="F2441" t="s">
        <v>1578</v>
      </c>
      <c r="H2441" s="3">
        <v>5000</v>
      </c>
      <c r="I2441" s="3">
        <f t="shared" si="41"/>
        <v>227203.42999999982</v>
      </c>
    </row>
    <row r="2442" spans="1:9" x14ac:dyDescent="0.25">
      <c r="B2442">
        <v>421</v>
      </c>
      <c r="C2442">
        <v>14767</v>
      </c>
      <c r="D2442" s="81">
        <v>44281</v>
      </c>
      <c r="E2442" s="49" t="s">
        <v>1630</v>
      </c>
      <c r="F2442" t="s">
        <v>1576</v>
      </c>
      <c r="H2442" s="3">
        <v>5000</v>
      </c>
      <c r="I2442" s="3">
        <f t="shared" si="41"/>
        <v>222203.42999999982</v>
      </c>
    </row>
    <row r="2443" spans="1:9" x14ac:dyDescent="0.25">
      <c r="A2443" t="s">
        <v>158</v>
      </c>
      <c r="B2443">
        <v>346</v>
      </c>
      <c r="C2443">
        <v>14768</v>
      </c>
      <c r="D2443" s="81">
        <v>44281</v>
      </c>
      <c r="E2443" s="49" t="s">
        <v>1657</v>
      </c>
      <c r="F2443" t="s">
        <v>1336</v>
      </c>
      <c r="H2443" s="3">
        <v>18710</v>
      </c>
      <c r="I2443" s="3">
        <f t="shared" si="41"/>
        <v>203493.42999999982</v>
      </c>
    </row>
    <row r="2444" spans="1:9" x14ac:dyDescent="0.25">
      <c r="A2444" t="s">
        <v>158</v>
      </c>
      <c r="B2444">
        <v>345</v>
      </c>
      <c r="C2444">
        <v>14769</v>
      </c>
      <c r="D2444" s="81">
        <v>44281</v>
      </c>
      <c r="E2444" s="49" t="s">
        <v>1658</v>
      </c>
      <c r="F2444" t="s">
        <v>1399</v>
      </c>
      <c r="H2444" s="3">
        <v>30000</v>
      </c>
      <c r="I2444" s="3">
        <f t="shared" si="41"/>
        <v>173493.42999999982</v>
      </c>
    </row>
    <row r="2445" spans="1:9" x14ac:dyDescent="0.25">
      <c r="B2445">
        <v>422</v>
      </c>
      <c r="C2445">
        <v>14770</v>
      </c>
      <c r="D2445" s="81">
        <v>44281</v>
      </c>
      <c r="E2445" s="49" t="s">
        <v>1659</v>
      </c>
      <c r="F2445" t="s">
        <v>1660</v>
      </c>
      <c r="H2445" s="3">
        <v>10000</v>
      </c>
      <c r="I2445" s="3">
        <f t="shared" si="41"/>
        <v>163493.42999999982</v>
      </c>
    </row>
    <row r="2446" spans="1:9" x14ac:dyDescent="0.25">
      <c r="A2446" t="s">
        <v>158</v>
      </c>
      <c r="B2446">
        <v>427</v>
      </c>
      <c r="C2446">
        <v>14771</v>
      </c>
      <c r="D2446" s="81">
        <v>44285</v>
      </c>
      <c r="E2446" s="49" t="s">
        <v>1662</v>
      </c>
      <c r="F2446" t="s">
        <v>1257</v>
      </c>
      <c r="H2446" s="3">
        <v>94000</v>
      </c>
      <c r="I2446" s="3">
        <f t="shared" si="41"/>
        <v>69493.429999999818</v>
      </c>
    </row>
    <row r="2447" spans="1:9" x14ac:dyDescent="0.25">
      <c r="B2447">
        <v>346</v>
      </c>
      <c r="C2447">
        <v>14772</v>
      </c>
      <c r="D2447" s="81">
        <v>44285</v>
      </c>
      <c r="E2447" s="49" t="s">
        <v>1661</v>
      </c>
      <c r="F2447" t="s">
        <v>1257</v>
      </c>
      <c r="H2447" s="3">
        <v>8130</v>
      </c>
      <c r="I2447" s="3">
        <f t="shared" si="41"/>
        <v>61363.429999999818</v>
      </c>
    </row>
    <row r="2448" spans="1:9" x14ac:dyDescent="0.25">
      <c r="B2448">
        <v>292</v>
      </c>
      <c r="F2448" t="s">
        <v>1664</v>
      </c>
      <c r="H2448" s="3">
        <v>3050.55</v>
      </c>
      <c r="I2448" s="3">
        <f t="shared" si="41"/>
        <v>58312.879999999815</v>
      </c>
    </row>
    <row r="2450" spans="1:9" x14ac:dyDescent="0.25">
      <c r="F2450" t="s">
        <v>99</v>
      </c>
      <c r="G2450" s="108">
        <v>2092087.5</v>
      </c>
      <c r="H2450" s="3">
        <v>1602024.59</v>
      </c>
    </row>
    <row r="2452" spans="1:9" x14ac:dyDescent="0.25">
      <c r="A2452" t="s">
        <v>158</v>
      </c>
      <c r="B2452">
        <v>345</v>
      </c>
      <c r="C2452">
        <v>14773</v>
      </c>
      <c r="D2452" s="81">
        <v>44291</v>
      </c>
      <c r="E2452" s="49" t="s">
        <v>1543</v>
      </c>
      <c r="F2452" t="s">
        <v>1315</v>
      </c>
      <c r="H2452" s="3">
        <v>10000</v>
      </c>
      <c r="I2452" s="3">
        <f>+I2448+G2452-H2452</f>
        <v>48312.879999999815</v>
      </c>
    </row>
    <row r="2453" spans="1:9" x14ac:dyDescent="0.25">
      <c r="A2453" t="s">
        <v>158</v>
      </c>
      <c r="B2453">
        <v>213</v>
      </c>
      <c r="C2453">
        <v>14774</v>
      </c>
      <c r="D2453" s="81">
        <v>44291</v>
      </c>
      <c r="E2453" s="49" t="s">
        <v>1665</v>
      </c>
      <c r="F2453" t="s">
        <v>1257</v>
      </c>
      <c r="H2453" s="3">
        <v>7425</v>
      </c>
      <c r="I2453" s="3">
        <f t="shared" si="41"/>
        <v>40887.879999999815</v>
      </c>
    </row>
    <row r="2454" spans="1:9" x14ac:dyDescent="0.25">
      <c r="A2454" t="s">
        <v>158</v>
      </c>
      <c r="B2454">
        <v>343</v>
      </c>
      <c r="C2454">
        <v>14775</v>
      </c>
      <c r="D2454" s="81">
        <v>44293</v>
      </c>
      <c r="E2454" s="49" t="s">
        <v>1666</v>
      </c>
      <c r="F2454" t="s">
        <v>1667</v>
      </c>
      <c r="H2454" s="3">
        <v>3000</v>
      </c>
      <c r="I2454" s="3">
        <f t="shared" si="41"/>
        <v>37887.879999999815</v>
      </c>
    </row>
    <row r="2455" spans="1:9" x14ac:dyDescent="0.25">
      <c r="A2455" t="s">
        <v>158</v>
      </c>
      <c r="B2455">
        <v>343</v>
      </c>
      <c r="C2455">
        <v>14776</v>
      </c>
      <c r="D2455" s="81">
        <v>44298</v>
      </c>
      <c r="E2455" s="49" t="s">
        <v>1668</v>
      </c>
      <c r="F2455" t="s">
        <v>1669</v>
      </c>
      <c r="H2455" s="3">
        <v>15000</v>
      </c>
      <c r="I2455" s="3">
        <f t="shared" si="41"/>
        <v>22887.879999999815</v>
      </c>
    </row>
    <row r="2456" spans="1:9" x14ac:dyDescent="0.25">
      <c r="A2456" t="s">
        <v>158</v>
      </c>
      <c r="B2456">
        <v>343</v>
      </c>
      <c r="C2456">
        <v>14777</v>
      </c>
      <c r="D2456" s="81">
        <v>44299</v>
      </c>
      <c r="E2456" s="49" t="s">
        <v>1670</v>
      </c>
      <c r="F2456" t="s">
        <v>1671</v>
      </c>
      <c r="H2456" s="3">
        <v>14500</v>
      </c>
      <c r="I2456" s="3">
        <f t="shared" si="41"/>
        <v>8387.8799999998155</v>
      </c>
    </row>
    <row r="2457" spans="1:9" x14ac:dyDescent="0.25">
      <c r="A2457" t="s">
        <v>158</v>
      </c>
      <c r="B2457">
        <v>213</v>
      </c>
      <c r="C2457">
        <v>14778</v>
      </c>
      <c r="D2457" s="81">
        <v>44299</v>
      </c>
      <c r="E2457" s="49" t="s">
        <v>1672</v>
      </c>
      <c r="F2457" t="s">
        <v>1257</v>
      </c>
      <c r="H2457" s="3">
        <v>3170</v>
      </c>
      <c r="I2457" s="3">
        <f t="shared" si="41"/>
        <v>5217.8799999998155</v>
      </c>
    </row>
    <row r="2458" spans="1:9" x14ac:dyDescent="0.25">
      <c r="A2458" t="s">
        <v>158</v>
      </c>
      <c r="B2458">
        <v>343</v>
      </c>
      <c r="C2458">
        <v>14779</v>
      </c>
      <c r="D2458" s="81">
        <v>44299</v>
      </c>
      <c r="E2458" s="49" t="s">
        <v>1673</v>
      </c>
      <c r="F2458" t="s">
        <v>1674</v>
      </c>
      <c r="H2458" s="3">
        <v>9000</v>
      </c>
      <c r="I2458" s="3">
        <f t="shared" si="41"/>
        <v>-3782.1200000001845</v>
      </c>
    </row>
    <row r="2459" spans="1:9" x14ac:dyDescent="0.25">
      <c r="A2459" t="s">
        <v>158</v>
      </c>
      <c r="B2459">
        <v>427</v>
      </c>
      <c r="C2459">
        <v>14780</v>
      </c>
      <c r="D2459" s="81">
        <v>44299</v>
      </c>
      <c r="E2459" s="49" t="s">
        <v>1675</v>
      </c>
      <c r="F2459" t="s">
        <v>1676</v>
      </c>
      <c r="H2459" s="3">
        <v>11000</v>
      </c>
      <c r="I2459" s="3">
        <f t="shared" si="41"/>
        <v>-14782.120000000185</v>
      </c>
    </row>
    <row r="2460" spans="1:9" x14ac:dyDescent="0.25">
      <c r="A2460" t="s">
        <v>158</v>
      </c>
      <c r="B2460">
        <v>427</v>
      </c>
      <c r="C2460">
        <v>14781</v>
      </c>
      <c r="D2460" s="81">
        <v>44299</v>
      </c>
      <c r="E2460" s="49" t="s">
        <v>1675</v>
      </c>
      <c r="F2460" t="s">
        <v>1677</v>
      </c>
      <c r="H2460" s="3">
        <v>31800</v>
      </c>
      <c r="I2460" s="3">
        <f t="shared" si="41"/>
        <v>-46582.120000000185</v>
      </c>
    </row>
    <row r="2461" spans="1:9" x14ac:dyDescent="0.25">
      <c r="A2461" t="s">
        <v>158</v>
      </c>
      <c r="B2461">
        <v>427</v>
      </c>
      <c r="C2461">
        <v>14782</v>
      </c>
      <c r="D2461" s="81">
        <v>44299</v>
      </c>
      <c r="E2461" s="49" t="s">
        <v>1675</v>
      </c>
      <c r="F2461" t="s">
        <v>1678</v>
      </c>
      <c r="H2461" s="3">
        <v>32000</v>
      </c>
      <c r="I2461" s="3">
        <f t="shared" si="41"/>
        <v>-78582.120000000185</v>
      </c>
    </row>
    <row r="2462" spans="1:9" x14ac:dyDescent="0.25">
      <c r="A2462" t="s">
        <v>158</v>
      </c>
      <c r="B2462">
        <v>122</v>
      </c>
      <c r="C2462">
        <v>14783</v>
      </c>
      <c r="D2462" s="81">
        <v>44299</v>
      </c>
      <c r="E2462" s="49" t="s">
        <v>1679</v>
      </c>
      <c r="F2462" t="s">
        <v>1257</v>
      </c>
      <c r="H2462" s="3">
        <v>20000</v>
      </c>
      <c r="I2462" s="3">
        <f t="shared" si="41"/>
        <v>-98582.120000000185</v>
      </c>
    </row>
    <row r="2463" spans="1:9" x14ac:dyDescent="0.25">
      <c r="B2463">
        <v>122</v>
      </c>
      <c r="C2463">
        <v>14784</v>
      </c>
      <c r="D2463" s="81">
        <v>44299</v>
      </c>
      <c r="E2463" s="49" t="s">
        <v>1679</v>
      </c>
      <c r="F2463" t="s">
        <v>1583</v>
      </c>
      <c r="H2463" s="3">
        <v>20000</v>
      </c>
      <c r="I2463" s="3">
        <f>+I2462+G2463-H2463</f>
        <v>-118582.12000000018</v>
      </c>
    </row>
    <row r="2464" spans="1:9" x14ac:dyDescent="0.25">
      <c r="A2464" t="s">
        <v>158</v>
      </c>
      <c r="B2464">
        <v>122</v>
      </c>
      <c r="C2464">
        <v>14785</v>
      </c>
      <c r="D2464" s="81">
        <v>44299</v>
      </c>
      <c r="E2464" s="49" t="s">
        <v>1679</v>
      </c>
      <c r="F2464" t="s">
        <v>1584</v>
      </c>
      <c r="H2464" s="3">
        <v>20000</v>
      </c>
      <c r="I2464" s="3">
        <f t="shared" si="41"/>
        <v>-138582.12000000017</v>
      </c>
    </row>
    <row r="2465" spans="1:9" x14ac:dyDescent="0.25">
      <c r="A2465" t="s">
        <v>158</v>
      </c>
      <c r="B2465">
        <v>122</v>
      </c>
      <c r="C2465">
        <v>14756</v>
      </c>
      <c r="D2465" s="81">
        <v>44299</v>
      </c>
      <c r="E2465" s="49" t="s">
        <v>1679</v>
      </c>
      <c r="F2465" t="s">
        <v>1637</v>
      </c>
      <c r="H2465" s="3">
        <v>20000</v>
      </c>
      <c r="I2465" s="3">
        <f t="shared" ref="I2465:I2527" si="42">+I2464+G2465-H2465</f>
        <v>-158582.12000000017</v>
      </c>
    </row>
    <row r="2466" spans="1:9" x14ac:dyDescent="0.25">
      <c r="A2466" t="s">
        <v>158</v>
      </c>
      <c r="B2466">
        <v>122</v>
      </c>
      <c r="C2466">
        <v>14787</v>
      </c>
      <c r="D2466" s="81">
        <v>44299</v>
      </c>
      <c r="E2466" s="49" t="s">
        <v>1679</v>
      </c>
      <c r="F2466" t="s">
        <v>1315</v>
      </c>
      <c r="H2466" s="3">
        <v>15000</v>
      </c>
      <c r="I2466" s="3">
        <f t="shared" si="42"/>
        <v>-173582.12000000017</v>
      </c>
    </row>
    <row r="2467" spans="1:9" x14ac:dyDescent="0.25">
      <c r="A2467" t="s">
        <v>158</v>
      </c>
      <c r="B2467">
        <v>122</v>
      </c>
      <c r="C2467">
        <v>14788</v>
      </c>
      <c r="D2467" s="81">
        <v>44299</v>
      </c>
      <c r="E2467" s="49" t="s">
        <v>1679</v>
      </c>
      <c r="F2467" t="s">
        <v>419</v>
      </c>
      <c r="H2467" s="3">
        <v>15000</v>
      </c>
      <c r="I2467" s="3">
        <f t="shared" si="42"/>
        <v>-188582.12000000017</v>
      </c>
    </row>
    <row r="2468" spans="1:9" x14ac:dyDescent="0.25">
      <c r="A2468" t="s">
        <v>158</v>
      </c>
      <c r="B2468">
        <v>122</v>
      </c>
      <c r="C2468">
        <v>14789</v>
      </c>
      <c r="D2468" s="81">
        <v>44299</v>
      </c>
      <c r="E2468" s="49" t="s">
        <v>1679</v>
      </c>
      <c r="F2468" t="s">
        <v>1355</v>
      </c>
      <c r="H2468" s="3">
        <v>15000</v>
      </c>
      <c r="I2468" s="3">
        <f t="shared" si="42"/>
        <v>-203582.12000000017</v>
      </c>
    </row>
    <row r="2469" spans="1:9" x14ac:dyDescent="0.25">
      <c r="A2469" t="s">
        <v>158</v>
      </c>
      <c r="B2469">
        <v>122</v>
      </c>
      <c r="C2469">
        <v>14790</v>
      </c>
      <c r="D2469" s="81">
        <v>44299</v>
      </c>
      <c r="E2469" s="49" t="s">
        <v>1679</v>
      </c>
      <c r="F2469" t="s">
        <v>1276</v>
      </c>
      <c r="H2469" s="3">
        <v>15000</v>
      </c>
      <c r="I2469" s="3">
        <f t="shared" si="42"/>
        <v>-218582.12000000017</v>
      </c>
    </row>
    <row r="2470" spans="1:9" x14ac:dyDescent="0.25">
      <c r="A2470" t="s">
        <v>158</v>
      </c>
      <c r="B2470">
        <v>122</v>
      </c>
      <c r="C2470">
        <v>14791</v>
      </c>
      <c r="D2470" s="81">
        <v>44299</v>
      </c>
      <c r="E2470" s="49" t="s">
        <v>1679</v>
      </c>
      <c r="F2470" t="s">
        <v>1639</v>
      </c>
      <c r="H2470" s="3">
        <v>10000</v>
      </c>
      <c r="I2470" s="3">
        <f t="shared" si="42"/>
        <v>-228582.12000000017</v>
      </c>
    </row>
    <row r="2471" spans="1:9" x14ac:dyDescent="0.25">
      <c r="A2471" t="s">
        <v>158</v>
      </c>
      <c r="B2471">
        <v>122</v>
      </c>
      <c r="C2471">
        <v>14792</v>
      </c>
      <c r="D2471" s="81">
        <v>44299</v>
      </c>
      <c r="E2471" s="49" t="s">
        <v>1679</v>
      </c>
      <c r="F2471" t="s">
        <v>1638</v>
      </c>
      <c r="H2471" s="3">
        <v>10000</v>
      </c>
      <c r="I2471" s="3">
        <f t="shared" si="42"/>
        <v>-238582.12000000017</v>
      </c>
    </row>
    <row r="2472" spans="1:9" x14ac:dyDescent="0.25">
      <c r="A2472" t="s">
        <v>158</v>
      </c>
      <c r="B2472">
        <v>122</v>
      </c>
      <c r="C2472">
        <v>14793</v>
      </c>
      <c r="D2472" s="81">
        <v>44299</v>
      </c>
      <c r="E2472" s="49" t="s">
        <v>1679</v>
      </c>
      <c r="F2472" t="s">
        <v>1536</v>
      </c>
      <c r="H2472" s="3">
        <v>10000</v>
      </c>
      <c r="I2472" s="3">
        <f t="shared" si="42"/>
        <v>-248582.12000000017</v>
      </c>
    </row>
    <row r="2473" spans="1:9" x14ac:dyDescent="0.25">
      <c r="A2473" t="s">
        <v>158</v>
      </c>
      <c r="B2473">
        <v>122</v>
      </c>
      <c r="C2473">
        <v>14794</v>
      </c>
      <c r="D2473" s="81">
        <v>44299</v>
      </c>
      <c r="E2473" s="49" t="s">
        <v>1679</v>
      </c>
      <c r="F2473" t="s">
        <v>1465</v>
      </c>
      <c r="H2473" s="3">
        <v>10000</v>
      </c>
      <c r="I2473" s="3">
        <f t="shared" si="42"/>
        <v>-258582.12000000017</v>
      </c>
    </row>
    <row r="2474" spans="1:9" x14ac:dyDescent="0.25">
      <c r="A2474" t="s">
        <v>158</v>
      </c>
      <c r="B2474">
        <v>122</v>
      </c>
      <c r="C2474">
        <v>14795</v>
      </c>
      <c r="D2474" s="81">
        <v>44299</v>
      </c>
      <c r="E2474" s="49" t="s">
        <v>1679</v>
      </c>
      <c r="F2474" t="s">
        <v>150</v>
      </c>
      <c r="H2474" s="3">
        <v>9000</v>
      </c>
      <c r="I2474" s="3">
        <f t="shared" si="42"/>
        <v>-267582.12000000017</v>
      </c>
    </row>
    <row r="2475" spans="1:9" x14ac:dyDescent="0.25">
      <c r="A2475" t="s">
        <v>158</v>
      </c>
      <c r="B2475">
        <v>122</v>
      </c>
      <c r="C2475">
        <v>14796</v>
      </c>
      <c r="D2475" s="81">
        <v>44299</v>
      </c>
      <c r="E2475" s="49" t="s">
        <v>1679</v>
      </c>
      <c r="F2475" t="s">
        <v>1531</v>
      </c>
      <c r="H2475" s="3">
        <v>10000</v>
      </c>
      <c r="I2475" s="3">
        <f t="shared" si="42"/>
        <v>-277582.12000000017</v>
      </c>
    </row>
    <row r="2476" spans="1:9" x14ac:dyDescent="0.25">
      <c r="A2476" t="s">
        <v>158</v>
      </c>
      <c r="B2476">
        <v>122</v>
      </c>
      <c r="C2476">
        <v>14797</v>
      </c>
      <c r="D2476" s="81">
        <v>44299</v>
      </c>
      <c r="E2476" s="49" t="s">
        <v>1679</v>
      </c>
      <c r="F2476" t="s">
        <v>1680</v>
      </c>
      <c r="H2476" s="3">
        <v>9000</v>
      </c>
      <c r="I2476" s="3">
        <f t="shared" si="42"/>
        <v>-286582.12000000017</v>
      </c>
    </row>
    <row r="2477" spans="1:9" x14ac:dyDescent="0.25">
      <c r="A2477" t="s">
        <v>158</v>
      </c>
      <c r="B2477">
        <v>122</v>
      </c>
      <c r="C2477">
        <v>14798</v>
      </c>
      <c r="D2477" s="81">
        <v>44299</v>
      </c>
      <c r="E2477" s="49" t="s">
        <v>1679</v>
      </c>
      <c r="F2477" t="s">
        <v>1645</v>
      </c>
      <c r="H2477" s="3">
        <v>8000</v>
      </c>
      <c r="I2477" s="3">
        <f t="shared" si="42"/>
        <v>-294582.12000000017</v>
      </c>
    </row>
    <row r="2478" spans="1:9" x14ac:dyDescent="0.25">
      <c r="A2478" t="s">
        <v>158</v>
      </c>
      <c r="B2478">
        <v>122</v>
      </c>
      <c r="C2478">
        <v>14799</v>
      </c>
      <c r="D2478" s="81">
        <v>44299</v>
      </c>
      <c r="E2478" s="49" t="s">
        <v>1679</v>
      </c>
      <c r="F2478" t="s">
        <v>1609</v>
      </c>
      <c r="H2478" s="3">
        <v>18000</v>
      </c>
      <c r="I2478" s="3">
        <f t="shared" si="42"/>
        <v>-312582.12000000017</v>
      </c>
    </row>
    <row r="2479" spans="1:9" x14ac:dyDescent="0.25">
      <c r="A2479" t="s">
        <v>158</v>
      </c>
      <c r="B2479">
        <v>122</v>
      </c>
      <c r="C2479">
        <v>14800</v>
      </c>
      <c r="D2479" s="81">
        <v>44299</v>
      </c>
      <c r="E2479" s="49" t="s">
        <v>1679</v>
      </c>
      <c r="F2479" t="s">
        <v>1610</v>
      </c>
      <c r="H2479" s="3">
        <v>18000</v>
      </c>
      <c r="I2479" s="3">
        <f t="shared" si="42"/>
        <v>-330582.12000000017</v>
      </c>
    </row>
    <row r="2480" spans="1:9" x14ac:dyDescent="0.25">
      <c r="A2480" t="s">
        <v>158</v>
      </c>
      <c r="B2480">
        <v>122</v>
      </c>
      <c r="C2480">
        <v>14801</v>
      </c>
      <c r="D2480" s="81">
        <v>44299</v>
      </c>
      <c r="E2480" s="49" t="s">
        <v>1679</v>
      </c>
      <c r="F2480" t="s">
        <v>1264</v>
      </c>
      <c r="H2480" s="3">
        <v>7000</v>
      </c>
      <c r="I2480" s="3">
        <f t="shared" si="42"/>
        <v>-337582.12000000017</v>
      </c>
    </row>
    <row r="2481" spans="1:9" x14ac:dyDescent="0.25">
      <c r="A2481" t="s">
        <v>158</v>
      </c>
      <c r="B2481">
        <v>122</v>
      </c>
      <c r="C2481">
        <v>14802</v>
      </c>
      <c r="D2481" s="81">
        <v>44299</v>
      </c>
      <c r="E2481" s="49" t="s">
        <v>1679</v>
      </c>
      <c r="F2481" t="s">
        <v>293</v>
      </c>
      <c r="H2481" s="3">
        <v>5000</v>
      </c>
      <c r="I2481" s="3">
        <f t="shared" si="42"/>
        <v>-342582.12000000017</v>
      </c>
    </row>
    <row r="2482" spans="1:9" x14ac:dyDescent="0.25">
      <c r="A2482" t="s">
        <v>158</v>
      </c>
      <c r="B2482">
        <v>122</v>
      </c>
      <c r="C2482">
        <v>14803</v>
      </c>
      <c r="D2482" s="81">
        <v>44299</v>
      </c>
      <c r="E2482" s="49" t="s">
        <v>1679</v>
      </c>
      <c r="F2482" t="s">
        <v>1356</v>
      </c>
      <c r="H2482" s="3">
        <v>5000</v>
      </c>
      <c r="I2482" s="3">
        <f t="shared" si="42"/>
        <v>-347582.12000000017</v>
      </c>
    </row>
    <row r="2483" spans="1:9" x14ac:dyDescent="0.25">
      <c r="A2483" t="s">
        <v>158</v>
      </c>
      <c r="B2483">
        <v>122</v>
      </c>
      <c r="C2483">
        <v>14804</v>
      </c>
      <c r="D2483" s="81">
        <v>44299</v>
      </c>
      <c r="E2483" s="49" t="s">
        <v>1679</v>
      </c>
      <c r="F2483" t="s">
        <v>1462</v>
      </c>
      <c r="H2483" s="3">
        <v>12000</v>
      </c>
      <c r="I2483" s="3">
        <f t="shared" si="42"/>
        <v>-359582.12000000017</v>
      </c>
    </row>
    <row r="2484" spans="1:9" x14ac:dyDescent="0.25">
      <c r="D2484" s="81">
        <v>44300</v>
      </c>
      <c r="E2484" s="49" t="s">
        <v>41</v>
      </c>
      <c r="F2484" t="s">
        <v>41</v>
      </c>
      <c r="G2484" s="108">
        <v>1000000</v>
      </c>
      <c r="I2484" s="3">
        <f t="shared" si="42"/>
        <v>640417.87999999989</v>
      </c>
    </row>
    <row r="2485" spans="1:9" x14ac:dyDescent="0.25">
      <c r="A2485" t="s">
        <v>158</v>
      </c>
      <c r="B2485">
        <v>426</v>
      </c>
      <c r="C2485">
        <v>14805</v>
      </c>
      <c r="D2485" s="81">
        <v>44302</v>
      </c>
      <c r="E2485" s="49" t="s">
        <v>1681</v>
      </c>
      <c r="F2485" t="s">
        <v>278</v>
      </c>
      <c r="H2485" s="3">
        <v>5000</v>
      </c>
      <c r="I2485" s="3">
        <f t="shared" si="42"/>
        <v>635417.87999999989</v>
      </c>
    </row>
    <row r="2486" spans="1:9" x14ac:dyDescent="0.25">
      <c r="A2486" t="s">
        <v>158</v>
      </c>
      <c r="B2486">
        <v>293</v>
      </c>
      <c r="C2486">
        <v>14806</v>
      </c>
      <c r="D2486" s="81">
        <v>44302</v>
      </c>
      <c r="E2486" s="49" t="s">
        <v>1682</v>
      </c>
      <c r="F2486" t="s">
        <v>1683</v>
      </c>
      <c r="H2486" s="3">
        <v>85500</v>
      </c>
      <c r="I2486" s="3">
        <f t="shared" si="42"/>
        <v>549917.87999999989</v>
      </c>
    </row>
    <row r="2487" spans="1:9" x14ac:dyDescent="0.25">
      <c r="A2487" t="s">
        <v>158</v>
      </c>
      <c r="B2487">
        <v>345</v>
      </c>
      <c r="C2487">
        <v>14807</v>
      </c>
      <c r="D2487" s="81">
        <v>44302</v>
      </c>
      <c r="E2487" s="49" t="s">
        <v>1684</v>
      </c>
      <c r="F2487" t="s">
        <v>1685</v>
      </c>
      <c r="H2487" s="3">
        <v>30000</v>
      </c>
      <c r="I2487" s="3">
        <f t="shared" si="42"/>
        <v>519917.87999999989</v>
      </c>
    </row>
    <row r="2488" spans="1:9" x14ac:dyDescent="0.25">
      <c r="A2488" t="s">
        <v>158</v>
      </c>
      <c r="B2488">
        <v>342</v>
      </c>
      <c r="C2488">
        <v>14808</v>
      </c>
      <c r="D2488" s="81">
        <v>44302</v>
      </c>
      <c r="E2488" s="49" t="s">
        <v>1686</v>
      </c>
      <c r="F2488" t="s">
        <v>1687</v>
      </c>
      <c r="H2488" s="3">
        <v>75000</v>
      </c>
      <c r="I2488" s="3">
        <f t="shared" si="42"/>
        <v>444917.87999999989</v>
      </c>
    </row>
    <row r="2489" spans="1:9" x14ac:dyDescent="0.25">
      <c r="A2489" t="s">
        <v>158</v>
      </c>
      <c r="B2489">
        <v>342</v>
      </c>
      <c r="C2489">
        <v>14809</v>
      </c>
      <c r="D2489" s="81">
        <v>44302</v>
      </c>
      <c r="E2489" s="49" t="s">
        <v>1686</v>
      </c>
      <c r="F2489" t="s">
        <v>1688</v>
      </c>
      <c r="H2489" s="3">
        <v>40000</v>
      </c>
      <c r="I2489" s="3">
        <f t="shared" si="42"/>
        <v>404917.87999999989</v>
      </c>
    </row>
    <row r="2490" spans="1:9" x14ac:dyDescent="0.25">
      <c r="C2490">
        <v>14810</v>
      </c>
      <c r="D2490" s="81">
        <v>44302</v>
      </c>
      <c r="E2490" s="49" t="s">
        <v>43</v>
      </c>
      <c r="F2490" t="s">
        <v>43</v>
      </c>
      <c r="I2490" s="3">
        <f t="shared" si="42"/>
        <v>404917.87999999989</v>
      </c>
    </row>
    <row r="2491" spans="1:9" x14ac:dyDescent="0.25">
      <c r="A2491" t="s">
        <v>158</v>
      </c>
      <c r="B2491">
        <v>151</v>
      </c>
      <c r="C2491">
        <v>14811</v>
      </c>
      <c r="D2491" s="81">
        <v>44302</v>
      </c>
      <c r="E2491" s="49" t="s">
        <v>1718</v>
      </c>
      <c r="F2491" t="s">
        <v>1719</v>
      </c>
      <c r="H2491" s="3">
        <v>10000</v>
      </c>
      <c r="I2491" s="3">
        <f t="shared" si="42"/>
        <v>394917.87999999989</v>
      </c>
    </row>
    <row r="2492" spans="1:9" x14ac:dyDescent="0.25">
      <c r="A2492" t="s">
        <v>158</v>
      </c>
      <c r="B2492">
        <v>299</v>
      </c>
      <c r="C2492">
        <v>14812</v>
      </c>
      <c r="D2492" s="81">
        <v>44302</v>
      </c>
      <c r="E2492" s="49" t="s">
        <v>334</v>
      </c>
      <c r="F2492" t="s">
        <v>336</v>
      </c>
      <c r="H2492" s="3">
        <v>47834.74</v>
      </c>
      <c r="I2492" s="3">
        <f t="shared" si="42"/>
        <v>347083.1399999999</v>
      </c>
    </row>
    <row r="2493" spans="1:9" x14ac:dyDescent="0.25">
      <c r="B2493">
        <v>421</v>
      </c>
      <c r="C2493">
        <v>14813</v>
      </c>
      <c r="D2493" s="81">
        <v>44302</v>
      </c>
      <c r="E2493" s="49" t="s">
        <v>1689</v>
      </c>
      <c r="F2493" t="s">
        <v>1690</v>
      </c>
      <c r="H2493" s="3">
        <v>20000</v>
      </c>
      <c r="I2493" s="3">
        <f t="shared" si="42"/>
        <v>327083.1399999999</v>
      </c>
    </row>
    <row r="2494" spans="1:9" x14ac:dyDescent="0.25">
      <c r="A2494" t="s">
        <v>158</v>
      </c>
      <c r="B2494">
        <v>345</v>
      </c>
      <c r="C2494">
        <v>14814</v>
      </c>
      <c r="D2494" s="81">
        <v>44302</v>
      </c>
      <c r="E2494" s="49" t="s">
        <v>1691</v>
      </c>
      <c r="F2494" t="s">
        <v>1257</v>
      </c>
      <c r="H2494" s="3">
        <v>5000</v>
      </c>
      <c r="I2494" s="3">
        <f t="shared" si="42"/>
        <v>322083.1399999999</v>
      </c>
    </row>
    <row r="2495" spans="1:9" x14ac:dyDescent="0.25">
      <c r="A2495" t="s">
        <v>158</v>
      </c>
      <c r="B2495">
        <v>421</v>
      </c>
      <c r="C2495">
        <v>14815</v>
      </c>
      <c r="D2495" s="81">
        <v>44302</v>
      </c>
      <c r="E2495" s="49" t="s">
        <v>1692</v>
      </c>
      <c r="F2495" t="s">
        <v>1257</v>
      </c>
      <c r="H2495" s="3">
        <v>50000</v>
      </c>
      <c r="I2495" s="3">
        <f t="shared" si="42"/>
        <v>272083.1399999999</v>
      </c>
    </row>
    <row r="2496" spans="1:9" x14ac:dyDescent="0.25">
      <c r="A2496" t="s">
        <v>158</v>
      </c>
      <c r="B2496">
        <v>343</v>
      </c>
      <c r="C2496">
        <v>14816</v>
      </c>
      <c r="D2496" s="81">
        <v>44302</v>
      </c>
      <c r="E2496" s="49" t="s">
        <v>1693</v>
      </c>
      <c r="F2496" t="s">
        <v>1694</v>
      </c>
      <c r="H2496" s="3">
        <v>59892</v>
      </c>
      <c r="I2496" s="3">
        <f t="shared" si="42"/>
        <v>212191.1399999999</v>
      </c>
    </row>
    <row r="2497" spans="1:9" x14ac:dyDescent="0.25">
      <c r="C2497">
        <v>14817</v>
      </c>
      <c r="D2497" s="81">
        <v>44302</v>
      </c>
      <c r="E2497" s="49" t="s">
        <v>43</v>
      </c>
      <c r="F2497" t="s">
        <v>43</v>
      </c>
      <c r="I2497" s="3">
        <f t="shared" si="42"/>
        <v>212191.1399999999</v>
      </c>
    </row>
    <row r="2498" spans="1:9" x14ac:dyDescent="0.25">
      <c r="A2498" t="s">
        <v>158</v>
      </c>
      <c r="B2498">
        <v>151</v>
      </c>
      <c r="C2498">
        <v>14818</v>
      </c>
      <c r="D2498" s="81">
        <v>44302</v>
      </c>
      <c r="E2498" s="49" t="s">
        <v>1695</v>
      </c>
      <c r="F2498" t="s">
        <v>1696</v>
      </c>
      <c r="H2498" s="3">
        <v>12000</v>
      </c>
      <c r="I2498" s="3">
        <f t="shared" si="42"/>
        <v>200191.1399999999</v>
      </c>
    </row>
    <row r="2499" spans="1:9" x14ac:dyDescent="0.25">
      <c r="A2499" t="s">
        <v>158</v>
      </c>
      <c r="B2499">
        <v>426</v>
      </c>
      <c r="C2499">
        <v>14819</v>
      </c>
      <c r="D2499" s="81">
        <v>44302</v>
      </c>
      <c r="E2499" s="49" t="s">
        <v>1697</v>
      </c>
      <c r="F2499" t="s">
        <v>1698</v>
      </c>
      <c r="H2499" s="3">
        <v>8000</v>
      </c>
      <c r="I2499" s="3">
        <f t="shared" si="42"/>
        <v>192191.1399999999</v>
      </c>
    </row>
    <row r="2500" spans="1:9" x14ac:dyDescent="0.25">
      <c r="B2500">
        <v>293</v>
      </c>
      <c r="C2500">
        <v>14820</v>
      </c>
      <c r="D2500" s="81">
        <v>44302</v>
      </c>
      <c r="E2500" s="49" t="s">
        <v>1699</v>
      </c>
      <c r="F2500" t="s">
        <v>1602</v>
      </c>
      <c r="H2500" s="3">
        <v>3000</v>
      </c>
      <c r="I2500" s="3">
        <f t="shared" si="42"/>
        <v>189191.1399999999</v>
      </c>
    </row>
    <row r="2501" spans="1:9" x14ac:dyDescent="0.25">
      <c r="C2501">
        <v>14821</v>
      </c>
      <c r="D2501" s="81">
        <v>44302</v>
      </c>
      <c r="E2501" s="49" t="s">
        <v>43</v>
      </c>
      <c r="F2501" t="s">
        <v>43</v>
      </c>
      <c r="I2501" s="3">
        <f t="shared" si="42"/>
        <v>189191.1399999999</v>
      </c>
    </row>
    <row r="2502" spans="1:9" x14ac:dyDescent="0.25">
      <c r="C2502">
        <v>14822</v>
      </c>
      <c r="D2502" s="81">
        <v>44302</v>
      </c>
      <c r="E2502" s="49" t="s">
        <v>43</v>
      </c>
      <c r="F2502" t="s">
        <v>43</v>
      </c>
      <c r="I2502" s="3">
        <f t="shared" si="42"/>
        <v>189191.1399999999</v>
      </c>
    </row>
    <row r="2503" spans="1:9" x14ac:dyDescent="0.25">
      <c r="B2503">
        <v>293</v>
      </c>
      <c r="C2503">
        <v>14823</v>
      </c>
      <c r="D2503" s="81">
        <v>44302</v>
      </c>
      <c r="E2503" s="49" t="s">
        <v>1700</v>
      </c>
      <c r="F2503" t="s">
        <v>1701</v>
      </c>
      <c r="H2503" s="3">
        <v>3500</v>
      </c>
      <c r="I2503" s="3">
        <f t="shared" si="42"/>
        <v>185691.1399999999</v>
      </c>
    </row>
    <row r="2504" spans="1:9" x14ac:dyDescent="0.25">
      <c r="A2504" t="s">
        <v>158</v>
      </c>
      <c r="B2504">
        <v>293</v>
      </c>
      <c r="C2504">
        <v>14824</v>
      </c>
      <c r="D2504" s="81">
        <v>44302</v>
      </c>
      <c r="E2504" s="49" t="s">
        <v>1702</v>
      </c>
      <c r="F2504" t="s">
        <v>1703</v>
      </c>
      <c r="H2504" s="3">
        <v>4000</v>
      </c>
      <c r="I2504" s="3">
        <f t="shared" si="42"/>
        <v>181691.1399999999</v>
      </c>
    </row>
    <row r="2505" spans="1:9" x14ac:dyDescent="0.25">
      <c r="C2505">
        <v>14825</v>
      </c>
      <c r="D2505" s="81">
        <v>44302</v>
      </c>
      <c r="E2505" s="49" t="s">
        <v>43</v>
      </c>
      <c r="F2505" t="s">
        <v>43</v>
      </c>
      <c r="I2505" s="3">
        <f t="shared" si="42"/>
        <v>181691.1399999999</v>
      </c>
    </row>
    <row r="2506" spans="1:9" x14ac:dyDescent="0.25">
      <c r="A2506" t="s">
        <v>158</v>
      </c>
      <c r="B2506">
        <v>426</v>
      </c>
      <c r="C2506">
        <v>14826</v>
      </c>
      <c r="D2506" s="81">
        <v>44302</v>
      </c>
      <c r="E2506" s="49" t="s">
        <v>1704</v>
      </c>
      <c r="F2506" t="s">
        <v>1705</v>
      </c>
      <c r="H2506" s="3">
        <v>4250</v>
      </c>
      <c r="I2506" s="3">
        <f t="shared" si="42"/>
        <v>177441.1399999999</v>
      </c>
    </row>
    <row r="2507" spans="1:9" x14ac:dyDescent="0.25">
      <c r="A2507" t="s">
        <v>158</v>
      </c>
      <c r="B2507">
        <v>421</v>
      </c>
      <c r="C2507">
        <v>14827</v>
      </c>
      <c r="D2507" s="81">
        <v>44305</v>
      </c>
      <c r="E2507" s="49" t="s">
        <v>1706</v>
      </c>
      <c r="F2507" t="s">
        <v>1707</v>
      </c>
      <c r="H2507" s="3">
        <v>13800</v>
      </c>
      <c r="I2507" s="3">
        <f t="shared" si="42"/>
        <v>163641.1399999999</v>
      </c>
    </row>
    <row r="2508" spans="1:9" x14ac:dyDescent="0.25">
      <c r="A2508" t="s">
        <v>158</v>
      </c>
      <c r="B2508">
        <v>426</v>
      </c>
      <c r="C2508">
        <v>14828</v>
      </c>
      <c r="D2508" s="81">
        <v>44305</v>
      </c>
      <c r="E2508" s="49" t="s">
        <v>1708</v>
      </c>
      <c r="F2508" t="s">
        <v>189</v>
      </c>
      <c r="H2508" s="3">
        <v>25001.25</v>
      </c>
      <c r="I2508" s="3">
        <f t="shared" si="42"/>
        <v>138639.8899999999</v>
      </c>
    </row>
    <row r="2509" spans="1:9" x14ac:dyDescent="0.25">
      <c r="B2509">
        <v>421</v>
      </c>
      <c r="C2509">
        <v>14829</v>
      </c>
      <c r="D2509" s="81">
        <v>44305</v>
      </c>
      <c r="E2509" s="49" t="s">
        <v>1709</v>
      </c>
      <c r="F2509" t="s">
        <v>1710</v>
      </c>
      <c r="H2509" s="3">
        <v>44110.51</v>
      </c>
      <c r="I2509" s="3">
        <f t="shared" si="42"/>
        <v>94529.379999999888</v>
      </c>
    </row>
    <row r="2510" spans="1:9" x14ac:dyDescent="0.25">
      <c r="A2510" t="s">
        <v>158</v>
      </c>
      <c r="B2510">
        <v>345</v>
      </c>
      <c r="C2510">
        <v>14830</v>
      </c>
      <c r="D2510" s="81">
        <v>44305</v>
      </c>
      <c r="E2510" s="49" t="s">
        <v>1711</v>
      </c>
      <c r="F2510" t="s">
        <v>1462</v>
      </c>
      <c r="H2510" s="3">
        <v>4000</v>
      </c>
      <c r="I2510" s="3">
        <f t="shared" si="42"/>
        <v>90529.379999999888</v>
      </c>
    </row>
    <row r="2511" spans="1:9" x14ac:dyDescent="0.25">
      <c r="A2511" t="s">
        <v>158</v>
      </c>
      <c r="B2511">
        <v>346</v>
      </c>
      <c r="C2511">
        <v>14831</v>
      </c>
      <c r="D2511" s="81">
        <v>44305</v>
      </c>
      <c r="E2511" s="49" t="s">
        <v>1712</v>
      </c>
      <c r="F2511" t="s">
        <v>1315</v>
      </c>
      <c r="H2511" s="3">
        <v>29602.14</v>
      </c>
      <c r="I2511" s="3">
        <f t="shared" si="42"/>
        <v>60927.239999999889</v>
      </c>
    </row>
    <row r="2512" spans="1:9" x14ac:dyDescent="0.25">
      <c r="A2512" t="s">
        <v>158</v>
      </c>
      <c r="B2512">
        <v>151</v>
      </c>
      <c r="C2512">
        <v>14832</v>
      </c>
      <c r="D2512" s="81">
        <v>44305</v>
      </c>
      <c r="E2512" s="49" t="s">
        <v>1738</v>
      </c>
      <c r="F2512" t="s">
        <v>1713</v>
      </c>
      <c r="H2512" s="3">
        <v>13500</v>
      </c>
      <c r="I2512" s="3">
        <f t="shared" si="42"/>
        <v>47427.239999999889</v>
      </c>
    </row>
    <row r="2513" spans="1:9" x14ac:dyDescent="0.25">
      <c r="B2513">
        <v>151</v>
      </c>
      <c r="C2513">
        <v>14833</v>
      </c>
      <c r="D2513" s="81">
        <v>44305</v>
      </c>
      <c r="E2513" s="49" t="s">
        <v>1714</v>
      </c>
      <c r="F2513" t="s">
        <v>1715</v>
      </c>
      <c r="H2513" s="3">
        <v>3000</v>
      </c>
      <c r="I2513" s="3">
        <f t="shared" si="42"/>
        <v>44427.239999999889</v>
      </c>
    </row>
    <row r="2514" spans="1:9" x14ac:dyDescent="0.25">
      <c r="B2514">
        <v>426</v>
      </c>
      <c r="C2514">
        <v>14834</v>
      </c>
      <c r="D2514" s="81">
        <v>44305</v>
      </c>
      <c r="E2514" s="49" t="s">
        <v>1716</v>
      </c>
      <c r="F2514" t="s">
        <v>1717</v>
      </c>
      <c r="H2514" s="3">
        <v>5000</v>
      </c>
      <c r="I2514" s="3">
        <f t="shared" si="42"/>
        <v>39427.239999999889</v>
      </c>
    </row>
    <row r="2515" spans="1:9" x14ac:dyDescent="0.25">
      <c r="B2515">
        <v>343</v>
      </c>
      <c r="C2515">
        <v>14835</v>
      </c>
      <c r="D2515" s="81">
        <v>44307</v>
      </c>
      <c r="E2515" s="49" t="s">
        <v>1720</v>
      </c>
      <c r="F2515" t="s">
        <v>1721</v>
      </c>
      <c r="H2515" s="3">
        <v>18000</v>
      </c>
      <c r="I2515" s="3">
        <f t="shared" si="42"/>
        <v>21427.239999999889</v>
      </c>
    </row>
    <row r="2516" spans="1:9" x14ac:dyDescent="0.25">
      <c r="B2516">
        <v>421</v>
      </c>
      <c r="C2516">
        <v>14836</v>
      </c>
      <c r="D2516" s="81">
        <v>44307</v>
      </c>
      <c r="E2516" s="49" t="s">
        <v>1722</v>
      </c>
      <c r="F2516" t="s">
        <v>1723</v>
      </c>
      <c r="H2516" s="3">
        <v>10000</v>
      </c>
      <c r="I2516" s="3">
        <f t="shared" si="42"/>
        <v>11427.239999999889</v>
      </c>
    </row>
    <row r="2517" spans="1:9" x14ac:dyDescent="0.25">
      <c r="B2517">
        <v>221</v>
      </c>
      <c r="C2517">
        <v>14837</v>
      </c>
      <c r="D2517" s="81">
        <v>44314</v>
      </c>
      <c r="E2517" s="49" t="s">
        <v>1724</v>
      </c>
      <c r="F2517" t="s">
        <v>464</v>
      </c>
      <c r="H2517" s="3">
        <v>28046.880000000001</v>
      </c>
      <c r="I2517" s="3">
        <f t="shared" si="42"/>
        <v>-16619.640000000112</v>
      </c>
    </row>
    <row r="2518" spans="1:9" x14ac:dyDescent="0.25">
      <c r="B2518">
        <v>213</v>
      </c>
      <c r="C2518">
        <v>14838</v>
      </c>
      <c r="D2518" s="81">
        <v>44314</v>
      </c>
      <c r="E2518" s="49" t="s">
        <v>1725</v>
      </c>
      <c r="F2518" t="s">
        <v>1257</v>
      </c>
      <c r="H2518" s="3">
        <v>9000</v>
      </c>
      <c r="I2518" s="3">
        <f t="shared" si="42"/>
        <v>-25619.640000000112</v>
      </c>
    </row>
    <row r="2519" spans="1:9" x14ac:dyDescent="0.25">
      <c r="C2519">
        <v>14839</v>
      </c>
      <c r="D2519" s="81">
        <v>44314</v>
      </c>
      <c r="E2519" s="49" t="s">
        <v>43</v>
      </c>
      <c r="F2519" t="s">
        <v>43</v>
      </c>
      <c r="I2519" s="3">
        <f t="shared" si="42"/>
        <v>-25619.640000000112</v>
      </c>
    </row>
    <row r="2520" spans="1:9" x14ac:dyDescent="0.25">
      <c r="B2520">
        <v>426</v>
      </c>
      <c r="C2520">
        <v>14840</v>
      </c>
      <c r="D2520" s="81">
        <v>44314</v>
      </c>
      <c r="E2520" s="49" t="s">
        <v>1726</v>
      </c>
      <c r="F2520" t="s">
        <v>1727</v>
      </c>
      <c r="H2520" s="3">
        <v>23995.55</v>
      </c>
      <c r="I2520" s="3">
        <f t="shared" si="42"/>
        <v>-49615.190000000111</v>
      </c>
    </row>
    <row r="2521" spans="1:9" x14ac:dyDescent="0.25">
      <c r="A2521" t="s">
        <v>158</v>
      </c>
      <c r="B2521">
        <v>426</v>
      </c>
      <c r="C2521">
        <v>14841</v>
      </c>
      <c r="D2521" s="81">
        <v>44314</v>
      </c>
      <c r="E2521" s="49" t="s">
        <v>1728</v>
      </c>
      <c r="F2521" t="s">
        <v>1705</v>
      </c>
      <c r="H2521" s="3">
        <v>2225</v>
      </c>
      <c r="I2521" s="3">
        <f t="shared" si="42"/>
        <v>-51840.190000000111</v>
      </c>
    </row>
    <row r="2522" spans="1:9" x14ac:dyDescent="0.25">
      <c r="B2522">
        <v>213</v>
      </c>
      <c r="C2522">
        <v>14842</v>
      </c>
      <c r="D2522" s="81">
        <v>44314</v>
      </c>
      <c r="E2522" s="49" t="s">
        <v>1729</v>
      </c>
      <c r="F2522" t="s">
        <v>1257</v>
      </c>
      <c r="H2522" s="3">
        <v>6932</v>
      </c>
      <c r="I2522" s="3">
        <f t="shared" si="42"/>
        <v>-58772.190000000111</v>
      </c>
    </row>
    <row r="2523" spans="1:9" x14ac:dyDescent="0.25">
      <c r="B2523">
        <v>241</v>
      </c>
      <c r="C2523">
        <v>14843</v>
      </c>
      <c r="D2523" s="81">
        <v>44314</v>
      </c>
      <c r="E2523" s="49" t="s">
        <v>1730</v>
      </c>
      <c r="F2523" t="s">
        <v>1731</v>
      </c>
      <c r="H2523" s="3">
        <v>16528.310000000001</v>
      </c>
      <c r="I2523" s="3">
        <f t="shared" si="42"/>
        <v>-75300.500000000116</v>
      </c>
    </row>
    <row r="2524" spans="1:9" x14ac:dyDescent="0.25">
      <c r="B2524">
        <v>343</v>
      </c>
      <c r="C2524">
        <v>14844</v>
      </c>
      <c r="D2524" s="81">
        <v>44314</v>
      </c>
      <c r="E2524" s="49" t="s">
        <v>1732</v>
      </c>
      <c r="F2524" t="s">
        <v>1733</v>
      </c>
      <c r="H2524" s="3">
        <v>13280</v>
      </c>
      <c r="I2524" s="3">
        <f t="shared" si="42"/>
        <v>-88580.500000000116</v>
      </c>
    </row>
    <row r="2525" spans="1:9" x14ac:dyDescent="0.25">
      <c r="C2525">
        <v>14845</v>
      </c>
      <c r="D2525" s="81">
        <v>44314</v>
      </c>
      <c r="E2525" s="49" t="s">
        <v>43</v>
      </c>
      <c r="F2525" t="s">
        <v>43</v>
      </c>
      <c r="I2525" s="3">
        <f t="shared" si="42"/>
        <v>-88580.500000000116</v>
      </c>
    </row>
    <row r="2526" spans="1:9" x14ac:dyDescent="0.25">
      <c r="A2526" t="s">
        <v>158</v>
      </c>
      <c r="B2526">
        <v>421</v>
      </c>
      <c r="C2526">
        <v>14846</v>
      </c>
      <c r="D2526" s="81">
        <v>44315</v>
      </c>
      <c r="E2526" s="49" t="s">
        <v>1734</v>
      </c>
      <c r="F2526" t="s">
        <v>1735</v>
      </c>
      <c r="H2526" s="3">
        <v>5000</v>
      </c>
      <c r="I2526" s="3">
        <f t="shared" si="42"/>
        <v>-93580.500000000116</v>
      </c>
    </row>
    <row r="2527" spans="1:9" x14ac:dyDescent="0.25">
      <c r="B2527">
        <v>421</v>
      </c>
      <c r="C2527">
        <v>14847</v>
      </c>
      <c r="D2527" s="81">
        <v>44315</v>
      </c>
      <c r="E2527" s="49" t="s">
        <v>1736</v>
      </c>
      <c r="F2527" t="s">
        <v>1576</v>
      </c>
      <c r="H2527" s="3">
        <v>5000</v>
      </c>
      <c r="I2527" s="3">
        <f t="shared" si="42"/>
        <v>-98580.500000000116</v>
      </c>
    </row>
    <row r="2528" spans="1:9" x14ac:dyDescent="0.25">
      <c r="B2528">
        <v>421</v>
      </c>
      <c r="C2528">
        <v>14848</v>
      </c>
      <c r="D2528" s="81">
        <v>44315</v>
      </c>
      <c r="E2528" s="49" t="s">
        <v>1630</v>
      </c>
      <c r="F2528" t="s">
        <v>1578</v>
      </c>
      <c r="H2528" s="3">
        <v>5000</v>
      </c>
      <c r="I2528" s="3">
        <f t="shared" ref="I2528:I2547" si="43">+I2527+G2528-H2528</f>
        <v>-103580.50000000012</v>
      </c>
    </row>
    <row r="2529" spans="1:9" x14ac:dyDescent="0.25">
      <c r="B2529">
        <v>421</v>
      </c>
      <c r="C2529">
        <v>14849</v>
      </c>
      <c r="D2529" s="81">
        <v>44315</v>
      </c>
      <c r="E2529" s="49" t="s">
        <v>1630</v>
      </c>
      <c r="F2529" t="s">
        <v>416</v>
      </c>
      <c r="H2529" s="3">
        <v>5000</v>
      </c>
      <c r="I2529" s="3">
        <f t="shared" si="43"/>
        <v>-108580.50000000012</v>
      </c>
    </row>
    <row r="2530" spans="1:9" x14ac:dyDescent="0.25">
      <c r="B2530">
        <v>421</v>
      </c>
      <c r="C2530">
        <v>14850</v>
      </c>
      <c r="D2530" s="81">
        <v>44315</v>
      </c>
      <c r="E2530" s="49" t="s">
        <v>1630</v>
      </c>
      <c r="F2530" t="s">
        <v>1579</v>
      </c>
      <c r="H2530" s="3">
        <v>5000</v>
      </c>
      <c r="I2530" s="3">
        <f t="shared" si="43"/>
        <v>-113580.50000000012</v>
      </c>
    </row>
    <row r="2531" spans="1:9" x14ac:dyDescent="0.25">
      <c r="B2531">
        <v>421</v>
      </c>
      <c r="C2531">
        <v>14851</v>
      </c>
      <c r="D2531" s="81">
        <v>44315</v>
      </c>
      <c r="E2531" s="49" t="s">
        <v>1630</v>
      </c>
      <c r="F2531" t="s">
        <v>1358</v>
      </c>
      <c r="H2531" s="3">
        <v>3000</v>
      </c>
      <c r="I2531" s="3">
        <f t="shared" si="43"/>
        <v>-116580.50000000012</v>
      </c>
    </row>
    <row r="2532" spans="1:9" x14ac:dyDescent="0.25">
      <c r="D2532" s="81">
        <v>44316</v>
      </c>
      <c r="E2532" s="49" t="s">
        <v>41</v>
      </c>
      <c r="F2532" t="s">
        <v>41</v>
      </c>
      <c r="G2532" s="108">
        <v>92087.5</v>
      </c>
      <c r="I2532" s="3">
        <f t="shared" si="43"/>
        <v>-24493.000000000116</v>
      </c>
    </row>
    <row r="2533" spans="1:9" x14ac:dyDescent="0.25">
      <c r="B2533">
        <v>292</v>
      </c>
      <c r="F2533" t="s">
        <v>1737</v>
      </c>
      <c r="H2533" s="3">
        <v>1869.76</v>
      </c>
      <c r="I2533" s="3">
        <f t="shared" si="43"/>
        <v>-26362.760000000115</v>
      </c>
    </row>
    <row r="2535" spans="1:9" x14ac:dyDescent="0.25">
      <c r="F2535" t="s">
        <v>99</v>
      </c>
      <c r="G2535" s="108">
        <v>1092087.5</v>
      </c>
      <c r="H2535" s="3">
        <v>1176763.1399999999</v>
      </c>
    </row>
    <row r="2537" spans="1:9" x14ac:dyDescent="0.25">
      <c r="A2537" t="s">
        <v>165</v>
      </c>
      <c r="B2537">
        <v>231</v>
      </c>
      <c r="C2537">
        <v>14852</v>
      </c>
      <c r="D2537" s="81">
        <v>44319</v>
      </c>
      <c r="E2537" s="49" t="s">
        <v>1741</v>
      </c>
      <c r="F2537" t="s">
        <v>1742</v>
      </c>
      <c r="H2537" s="3">
        <v>10000</v>
      </c>
      <c r="I2537" s="3">
        <f>+I2533+G2537-H2537</f>
        <v>-36362.760000000111</v>
      </c>
    </row>
    <row r="2538" spans="1:9" x14ac:dyDescent="0.25">
      <c r="A2538" t="s">
        <v>165</v>
      </c>
      <c r="B2538">
        <v>421</v>
      </c>
      <c r="C2538">
        <v>14853</v>
      </c>
      <c r="D2538" s="81">
        <v>44321</v>
      </c>
      <c r="E2538" s="49" t="s">
        <v>1744</v>
      </c>
      <c r="F2538" t="s">
        <v>1745</v>
      </c>
      <c r="H2538" s="3">
        <v>28500</v>
      </c>
      <c r="I2538" s="3">
        <f t="shared" si="43"/>
        <v>-64862.760000000111</v>
      </c>
    </row>
    <row r="2539" spans="1:9" x14ac:dyDescent="0.25">
      <c r="A2539" t="s">
        <v>165</v>
      </c>
      <c r="B2539">
        <v>421</v>
      </c>
      <c r="C2539">
        <v>14854</v>
      </c>
      <c r="D2539" s="81">
        <v>44321</v>
      </c>
      <c r="E2539" s="49" t="s">
        <v>1746</v>
      </c>
      <c r="F2539" t="s">
        <v>1743</v>
      </c>
      <c r="H2539" s="3">
        <v>6000</v>
      </c>
      <c r="I2539" s="3">
        <f t="shared" si="43"/>
        <v>-70862.760000000111</v>
      </c>
    </row>
    <row r="2540" spans="1:9" x14ac:dyDescent="0.25">
      <c r="A2540" t="s">
        <v>165</v>
      </c>
      <c r="B2540">
        <v>345</v>
      </c>
      <c r="C2540">
        <v>14855</v>
      </c>
      <c r="D2540" s="81">
        <v>44333</v>
      </c>
      <c r="E2540" s="49" t="s">
        <v>1337</v>
      </c>
      <c r="F2540" t="s">
        <v>1315</v>
      </c>
      <c r="H2540" s="3">
        <v>10000</v>
      </c>
      <c r="I2540" s="3">
        <f t="shared" si="43"/>
        <v>-80862.760000000111</v>
      </c>
    </row>
    <row r="2541" spans="1:9" x14ac:dyDescent="0.25">
      <c r="A2541" t="s">
        <v>165</v>
      </c>
      <c r="B2541">
        <v>122</v>
      </c>
      <c r="C2541">
        <v>14856</v>
      </c>
      <c r="D2541" s="81">
        <v>44333</v>
      </c>
      <c r="E2541" s="49" t="s">
        <v>1747</v>
      </c>
      <c r="F2541" t="s">
        <v>1257</v>
      </c>
      <c r="H2541" s="3">
        <v>20000</v>
      </c>
      <c r="I2541" s="3">
        <f t="shared" si="43"/>
        <v>-100862.76000000011</v>
      </c>
    </row>
    <row r="2542" spans="1:9" x14ac:dyDescent="0.25">
      <c r="A2542" t="s">
        <v>165</v>
      </c>
      <c r="B2542">
        <v>122</v>
      </c>
      <c r="C2542">
        <v>14857</v>
      </c>
      <c r="D2542" s="81">
        <v>44333</v>
      </c>
      <c r="E2542" s="49" t="s">
        <v>1747</v>
      </c>
      <c r="F2542" t="s">
        <v>1748</v>
      </c>
      <c r="H2542" s="3">
        <v>20000</v>
      </c>
      <c r="I2542" s="3">
        <f t="shared" si="43"/>
        <v>-120862.76000000011</v>
      </c>
    </row>
    <row r="2543" spans="1:9" x14ac:dyDescent="0.25">
      <c r="A2543" t="s">
        <v>165</v>
      </c>
      <c r="B2543">
        <v>122</v>
      </c>
      <c r="C2543">
        <v>14858</v>
      </c>
      <c r="D2543" s="81">
        <v>44333</v>
      </c>
      <c r="E2543" s="49" t="s">
        <v>1747</v>
      </c>
      <c r="F2543" t="s">
        <v>1749</v>
      </c>
      <c r="H2543" s="3">
        <v>20000</v>
      </c>
      <c r="I2543" s="3">
        <f t="shared" si="43"/>
        <v>-140862.76000000013</v>
      </c>
    </row>
    <row r="2544" spans="1:9" x14ac:dyDescent="0.25">
      <c r="A2544" t="s">
        <v>165</v>
      </c>
      <c r="B2544">
        <v>122</v>
      </c>
      <c r="C2544">
        <v>14859</v>
      </c>
      <c r="D2544" s="81">
        <v>44333</v>
      </c>
      <c r="E2544" s="49" t="s">
        <v>1747</v>
      </c>
      <c r="F2544" t="s">
        <v>1637</v>
      </c>
      <c r="H2544" s="3">
        <v>20000</v>
      </c>
      <c r="I2544" s="3">
        <f t="shared" si="43"/>
        <v>-160862.76000000013</v>
      </c>
    </row>
    <row r="2545" spans="1:9" x14ac:dyDescent="0.25">
      <c r="A2545" t="s">
        <v>165</v>
      </c>
      <c r="B2545">
        <v>122</v>
      </c>
      <c r="C2545">
        <v>14860</v>
      </c>
      <c r="D2545" s="81">
        <v>44333</v>
      </c>
      <c r="E2545" s="49" t="s">
        <v>1747</v>
      </c>
      <c r="F2545" t="s">
        <v>1315</v>
      </c>
      <c r="H2545" s="3">
        <v>15000</v>
      </c>
      <c r="I2545" s="3">
        <f t="shared" si="43"/>
        <v>-175862.76000000013</v>
      </c>
    </row>
    <row r="2546" spans="1:9" x14ac:dyDescent="0.25">
      <c r="A2546" t="s">
        <v>165</v>
      </c>
      <c r="B2546">
        <v>122</v>
      </c>
      <c r="C2546">
        <v>14861</v>
      </c>
      <c r="D2546" s="81">
        <v>44333</v>
      </c>
      <c r="E2546" s="49" t="s">
        <v>1747</v>
      </c>
      <c r="F2546" t="s">
        <v>1276</v>
      </c>
      <c r="H2546" s="3">
        <v>15000</v>
      </c>
      <c r="I2546" s="3">
        <f t="shared" si="43"/>
        <v>-190862.76000000013</v>
      </c>
    </row>
    <row r="2547" spans="1:9" x14ac:dyDescent="0.25">
      <c r="A2547" t="s">
        <v>165</v>
      </c>
      <c r="B2547">
        <v>122</v>
      </c>
      <c r="C2547">
        <v>14862</v>
      </c>
      <c r="D2547" s="81">
        <v>44333</v>
      </c>
      <c r="E2547" s="49" t="s">
        <v>1747</v>
      </c>
      <c r="F2547" t="s">
        <v>1582</v>
      </c>
      <c r="H2547" s="3">
        <v>10000</v>
      </c>
      <c r="I2547" s="3">
        <f t="shared" si="43"/>
        <v>-200862.76000000013</v>
      </c>
    </row>
    <row r="2548" spans="1:9" x14ac:dyDescent="0.25">
      <c r="A2548" t="s">
        <v>165</v>
      </c>
      <c r="B2548">
        <v>122</v>
      </c>
      <c r="C2548">
        <v>14863</v>
      </c>
      <c r="D2548" s="81">
        <v>44333</v>
      </c>
      <c r="E2548" s="49" t="s">
        <v>1747</v>
      </c>
      <c r="F2548" t="s">
        <v>1750</v>
      </c>
      <c r="H2548" s="3">
        <v>10000</v>
      </c>
      <c r="I2548" s="3">
        <f>+I2547+G2548-H2548</f>
        <v>-210862.76000000013</v>
      </c>
    </row>
    <row r="2549" spans="1:9" x14ac:dyDescent="0.25">
      <c r="A2549" t="s">
        <v>165</v>
      </c>
      <c r="B2549">
        <v>122</v>
      </c>
      <c r="C2549">
        <v>14864</v>
      </c>
      <c r="D2549" s="81">
        <v>44333</v>
      </c>
      <c r="E2549" s="49" t="s">
        <v>1747</v>
      </c>
      <c r="F2549" t="s">
        <v>1536</v>
      </c>
      <c r="H2549" s="3">
        <v>10000</v>
      </c>
      <c r="I2549" s="3">
        <f t="shared" ref="I2549:I2615" si="44">+I2548+G2549-H2549</f>
        <v>-220862.76000000013</v>
      </c>
    </row>
    <row r="2550" spans="1:9" x14ac:dyDescent="0.25">
      <c r="A2550" t="s">
        <v>165</v>
      </c>
      <c r="B2550">
        <v>122</v>
      </c>
      <c r="C2550">
        <v>14865</v>
      </c>
      <c r="D2550" s="81">
        <v>44333</v>
      </c>
      <c r="E2550" s="49" t="s">
        <v>1747</v>
      </c>
      <c r="F2550" t="s">
        <v>1751</v>
      </c>
      <c r="H2550" s="3">
        <v>10000</v>
      </c>
      <c r="I2550" s="3">
        <f t="shared" si="44"/>
        <v>-230862.76000000013</v>
      </c>
    </row>
    <row r="2551" spans="1:9" x14ac:dyDescent="0.25">
      <c r="C2551">
        <v>14866</v>
      </c>
      <c r="D2551" s="81">
        <v>44333</v>
      </c>
      <c r="E2551" s="49" t="s">
        <v>43</v>
      </c>
      <c r="F2551" t="s">
        <v>43</v>
      </c>
      <c r="I2551" s="3">
        <f t="shared" si="44"/>
        <v>-230862.76000000013</v>
      </c>
    </row>
    <row r="2552" spans="1:9" x14ac:dyDescent="0.25">
      <c r="A2552" t="s">
        <v>165</v>
      </c>
      <c r="B2552">
        <v>122</v>
      </c>
      <c r="C2552">
        <v>14867</v>
      </c>
      <c r="D2552" s="81">
        <v>44333</v>
      </c>
      <c r="E2552" s="49" t="s">
        <v>1747</v>
      </c>
      <c r="F2552" t="s">
        <v>49</v>
      </c>
      <c r="H2552" s="3">
        <v>9000</v>
      </c>
      <c r="I2552" s="3">
        <f t="shared" si="44"/>
        <v>-239862.76000000013</v>
      </c>
    </row>
    <row r="2553" spans="1:9" x14ac:dyDescent="0.25">
      <c r="A2553" t="s">
        <v>165</v>
      </c>
      <c r="B2553">
        <v>122</v>
      </c>
      <c r="C2553">
        <v>14868</v>
      </c>
      <c r="D2553" s="81">
        <v>44333</v>
      </c>
      <c r="E2553" s="49" t="s">
        <v>1747</v>
      </c>
      <c r="F2553" t="s">
        <v>1752</v>
      </c>
      <c r="H2553" s="3">
        <v>9000</v>
      </c>
      <c r="I2553" s="3">
        <f t="shared" si="44"/>
        <v>-248862.76000000013</v>
      </c>
    </row>
    <row r="2554" spans="1:9" x14ac:dyDescent="0.25">
      <c r="A2554" t="s">
        <v>165</v>
      </c>
      <c r="B2554">
        <v>122</v>
      </c>
      <c r="C2554">
        <v>14869</v>
      </c>
      <c r="D2554" s="81">
        <v>44333</v>
      </c>
      <c r="E2554" s="49" t="s">
        <v>1747</v>
      </c>
      <c r="F2554" t="s">
        <v>1753</v>
      </c>
      <c r="H2554" s="3">
        <v>8000</v>
      </c>
      <c r="I2554" s="3">
        <f t="shared" si="44"/>
        <v>-256862.76000000013</v>
      </c>
    </row>
    <row r="2555" spans="1:9" x14ac:dyDescent="0.25">
      <c r="C2555">
        <v>14870</v>
      </c>
      <c r="D2555" s="81">
        <v>44333</v>
      </c>
      <c r="E2555" s="49" t="s">
        <v>43</v>
      </c>
      <c r="F2555" t="s">
        <v>43</v>
      </c>
      <c r="I2555" s="3">
        <f t="shared" si="44"/>
        <v>-256862.76000000013</v>
      </c>
    </row>
    <row r="2556" spans="1:9" x14ac:dyDescent="0.25">
      <c r="A2556" t="s">
        <v>165</v>
      </c>
      <c r="B2556">
        <v>122</v>
      </c>
      <c r="C2556">
        <v>14871</v>
      </c>
      <c r="D2556" s="81">
        <v>44333</v>
      </c>
      <c r="E2556" s="49" t="s">
        <v>1747</v>
      </c>
      <c r="F2556" t="s">
        <v>1609</v>
      </c>
      <c r="H2556" s="3">
        <v>18000</v>
      </c>
      <c r="I2556" s="3">
        <f t="shared" si="44"/>
        <v>-274862.76000000013</v>
      </c>
    </row>
    <row r="2557" spans="1:9" x14ac:dyDescent="0.25">
      <c r="A2557" t="s">
        <v>165</v>
      </c>
      <c r="B2557">
        <v>122</v>
      </c>
      <c r="C2557">
        <v>14872</v>
      </c>
      <c r="D2557" s="81">
        <v>44333</v>
      </c>
      <c r="E2557" s="49" t="s">
        <v>1747</v>
      </c>
      <c r="F2557" t="s">
        <v>1610</v>
      </c>
      <c r="H2557" s="3">
        <v>18000</v>
      </c>
      <c r="I2557" s="3">
        <f t="shared" si="44"/>
        <v>-292862.76000000013</v>
      </c>
    </row>
    <row r="2558" spans="1:9" x14ac:dyDescent="0.25">
      <c r="A2558" t="s">
        <v>165</v>
      </c>
      <c r="B2558">
        <v>122</v>
      </c>
      <c r="C2558">
        <v>14873</v>
      </c>
      <c r="D2558" s="81">
        <v>44333</v>
      </c>
      <c r="E2558" s="49" t="s">
        <v>1747</v>
      </c>
      <c r="F2558" t="s">
        <v>1462</v>
      </c>
      <c r="H2558" s="3">
        <v>12000</v>
      </c>
      <c r="I2558" s="3">
        <f t="shared" si="44"/>
        <v>-304862.76000000013</v>
      </c>
    </row>
    <row r="2559" spans="1:9" x14ac:dyDescent="0.25">
      <c r="A2559" t="s">
        <v>165</v>
      </c>
      <c r="B2559">
        <v>122</v>
      </c>
      <c r="C2559">
        <v>14874</v>
      </c>
      <c r="D2559" s="81">
        <v>44333</v>
      </c>
      <c r="E2559" s="49" t="s">
        <v>1747</v>
      </c>
      <c r="F2559" t="s">
        <v>1356</v>
      </c>
      <c r="H2559" s="3">
        <v>5000</v>
      </c>
      <c r="I2559" s="3">
        <f t="shared" si="44"/>
        <v>-309862.76000000013</v>
      </c>
    </row>
    <row r="2560" spans="1:9" x14ac:dyDescent="0.25">
      <c r="A2560" t="s">
        <v>165</v>
      </c>
      <c r="B2560">
        <v>122</v>
      </c>
      <c r="C2560">
        <v>14875</v>
      </c>
      <c r="D2560" s="81">
        <v>44333</v>
      </c>
      <c r="E2560" s="49" t="s">
        <v>1747</v>
      </c>
      <c r="F2560" t="s">
        <v>1754</v>
      </c>
      <c r="H2560" s="3">
        <v>9000</v>
      </c>
      <c r="I2560" s="3">
        <f t="shared" si="44"/>
        <v>-318862.76000000013</v>
      </c>
    </row>
    <row r="2561" spans="1:9" x14ac:dyDescent="0.25">
      <c r="C2561">
        <v>14876</v>
      </c>
      <c r="D2561" s="81">
        <v>44333</v>
      </c>
      <c r="E2561" s="49" t="s">
        <v>43</v>
      </c>
      <c r="F2561" t="s">
        <v>43</v>
      </c>
      <c r="I2561" s="3">
        <f t="shared" si="44"/>
        <v>-318862.76000000013</v>
      </c>
    </row>
    <row r="2562" spans="1:9" x14ac:dyDescent="0.25">
      <c r="B2562">
        <v>421</v>
      </c>
      <c r="C2562">
        <v>14877</v>
      </c>
      <c r="D2562" s="81">
        <v>44333</v>
      </c>
      <c r="E2562" s="49" t="s">
        <v>1630</v>
      </c>
      <c r="F2562" t="s">
        <v>1755</v>
      </c>
      <c r="H2562" s="3">
        <v>5000</v>
      </c>
      <c r="I2562" s="3">
        <f t="shared" si="44"/>
        <v>-323862.76000000013</v>
      </c>
    </row>
    <row r="2563" spans="1:9" x14ac:dyDescent="0.25">
      <c r="D2563" s="81">
        <v>44337</v>
      </c>
      <c r="E2563" s="49" t="s">
        <v>148</v>
      </c>
      <c r="F2563" t="s">
        <v>324</v>
      </c>
      <c r="G2563" s="108">
        <v>1000000</v>
      </c>
      <c r="I2563" s="3">
        <f t="shared" si="44"/>
        <v>676137.23999999987</v>
      </c>
    </row>
    <row r="2564" spans="1:9" x14ac:dyDescent="0.25">
      <c r="A2564" t="s">
        <v>158</v>
      </c>
      <c r="B2564">
        <v>293</v>
      </c>
      <c r="C2564">
        <v>14878</v>
      </c>
      <c r="D2564" s="81">
        <v>44340</v>
      </c>
      <c r="E2564" s="49" t="s">
        <v>1756</v>
      </c>
      <c r="F2564" t="s">
        <v>1757</v>
      </c>
      <c r="H2564" s="3">
        <v>4000</v>
      </c>
      <c r="I2564" s="3">
        <f t="shared" si="44"/>
        <v>672137.23999999987</v>
      </c>
    </row>
    <row r="2565" spans="1:9" x14ac:dyDescent="0.25">
      <c r="B2565">
        <v>293</v>
      </c>
      <c r="C2565">
        <v>14879</v>
      </c>
      <c r="D2565" s="81">
        <v>44340</v>
      </c>
      <c r="E2565" s="49" t="s">
        <v>1758</v>
      </c>
      <c r="F2565" t="s">
        <v>1592</v>
      </c>
      <c r="H2565" s="3">
        <v>3500</v>
      </c>
      <c r="I2565" s="3">
        <f t="shared" si="44"/>
        <v>668637.23999999987</v>
      </c>
    </row>
    <row r="2566" spans="1:9" x14ac:dyDescent="0.25">
      <c r="B2566">
        <v>293</v>
      </c>
      <c r="C2566">
        <v>14880</v>
      </c>
      <c r="D2566" s="81">
        <v>44340</v>
      </c>
      <c r="E2566" s="49" t="s">
        <v>1759</v>
      </c>
      <c r="F2566" t="s">
        <v>1602</v>
      </c>
      <c r="H2566" s="3">
        <v>3000</v>
      </c>
      <c r="I2566" s="3">
        <f t="shared" si="44"/>
        <v>665637.23999999987</v>
      </c>
    </row>
    <row r="2567" spans="1:9" x14ac:dyDescent="0.25">
      <c r="A2567" t="s">
        <v>158</v>
      </c>
      <c r="B2567">
        <v>346</v>
      </c>
      <c r="C2567">
        <v>14881</v>
      </c>
      <c r="D2567" s="81">
        <v>44340</v>
      </c>
      <c r="E2567" s="49" t="s">
        <v>1760</v>
      </c>
      <c r="F2567" t="s">
        <v>1761</v>
      </c>
      <c r="H2567" s="3">
        <v>48827.22</v>
      </c>
      <c r="I2567" s="3">
        <f t="shared" si="44"/>
        <v>616810.0199999999</v>
      </c>
    </row>
    <row r="2568" spans="1:9" x14ac:dyDescent="0.25">
      <c r="B2568">
        <v>426</v>
      </c>
      <c r="C2568">
        <v>14882</v>
      </c>
      <c r="D2568" s="81">
        <v>44340</v>
      </c>
      <c r="E2568" s="49" t="s">
        <v>1762</v>
      </c>
      <c r="F2568" t="s">
        <v>1727</v>
      </c>
      <c r="H2568" s="3">
        <v>16192.09</v>
      </c>
      <c r="I2568" s="3">
        <f t="shared" si="44"/>
        <v>600617.92999999993</v>
      </c>
    </row>
    <row r="2569" spans="1:9" x14ac:dyDescent="0.25">
      <c r="A2569" t="s">
        <v>158</v>
      </c>
      <c r="B2569">
        <v>293</v>
      </c>
      <c r="C2569">
        <v>14883</v>
      </c>
      <c r="D2569" s="81">
        <v>44340</v>
      </c>
      <c r="E2569" s="49" t="s">
        <v>1763</v>
      </c>
      <c r="F2569" t="s">
        <v>1683</v>
      </c>
      <c r="H2569" s="3">
        <v>85500</v>
      </c>
      <c r="I2569" s="3">
        <f t="shared" si="44"/>
        <v>515117.92999999993</v>
      </c>
    </row>
    <row r="2570" spans="1:9" x14ac:dyDescent="0.25">
      <c r="A2570" t="s">
        <v>158</v>
      </c>
      <c r="B2570">
        <v>345</v>
      </c>
      <c r="C2570">
        <v>14884</v>
      </c>
      <c r="D2570" s="81">
        <v>44340</v>
      </c>
      <c r="E2570" s="49" t="s">
        <v>1764</v>
      </c>
      <c r="F2570" t="s">
        <v>1765</v>
      </c>
      <c r="H2570" s="3">
        <v>30000</v>
      </c>
      <c r="I2570" s="3">
        <f t="shared" si="44"/>
        <v>485117.92999999993</v>
      </c>
    </row>
    <row r="2571" spans="1:9" x14ac:dyDescent="0.25">
      <c r="A2571" t="s">
        <v>158</v>
      </c>
      <c r="B2571">
        <v>345</v>
      </c>
      <c r="C2571">
        <v>14885</v>
      </c>
      <c r="D2571" s="81">
        <v>44340</v>
      </c>
      <c r="E2571" s="49" t="s">
        <v>1766</v>
      </c>
      <c r="F2571" t="s">
        <v>1257</v>
      </c>
      <c r="H2571" s="3">
        <v>5000</v>
      </c>
      <c r="I2571" s="3">
        <f t="shared" si="44"/>
        <v>480117.92999999993</v>
      </c>
    </row>
    <row r="2572" spans="1:9" x14ac:dyDescent="0.25">
      <c r="A2572" t="s">
        <v>158</v>
      </c>
      <c r="B2572">
        <v>345</v>
      </c>
      <c r="C2572">
        <v>14886</v>
      </c>
      <c r="D2572" s="81">
        <v>44340</v>
      </c>
      <c r="E2572" s="49" t="s">
        <v>1767</v>
      </c>
      <c r="F2572" t="s">
        <v>1462</v>
      </c>
      <c r="H2572" s="3">
        <v>4000</v>
      </c>
      <c r="I2572" s="3">
        <f t="shared" si="44"/>
        <v>476117.92999999993</v>
      </c>
    </row>
    <row r="2573" spans="1:9" x14ac:dyDescent="0.25">
      <c r="A2573" t="s">
        <v>158</v>
      </c>
      <c r="B2573">
        <v>421</v>
      </c>
      <c r="C2573">
        <v>14887</v>
      </c>
      <c r="D2573" s="81">
        <v>44340</v>
      </c>
      <c r="E2573" s="49" t="s">
        <v>1768</v>
      </c>
      <c r="F2573" t="s">
        <v>1257</v>
      </c>
      <c r="H2573" s="3">
        <v>50000</v>
      </c>
      <c r="I2573" s="3">
        <f t="shared" si="44"/>
        <v>426117.92999999993</v>
      </c>
    </row>
    <row r="2574" spans="1:9" x14ac:dyDescent="0.25">
      <c r="A2574" t="s">
        <v>158</v>
      </c>
      <c r="B2574">
        <v>342</v>
      </c>
      <c r="C2574">
        <v>14888</v>
      </c>
      <c r="D2574" s="81">
        <v>44340</v>
      </c>
      <c r="E2574" s="49" t="s">
        <v>1769</v>
      </c>
      <c r="F2574" t="s">
        <v>1388</v>
      </c>
      <c r="H2574" s="3">
        <v>40000</v>
      </c>
      <c r="I2574" s="3">
        <f t="shared" si="44"/>
        <v>386117.92999999993</v>
      </c>
    </row>
    <row r="2575" spans="1:9" x14ac:dyDescent="0.25">
      <c r="A2575" t="s">
        <v>158</v>
      </c>
      <c r="B2575">
        <v>342</v>
      </c>
      <c r="C2575">
        <v>14889</v>
      </c>
      <c r="D2575" s="81">
        <v>44340</v>
      </c>
      <c r="E2575" s="49" t="s">
        <v>1769</v>
      </c>
      <c r="F2575" t="s">
        <v>1770</v>
      </c>
      <c r="H2575" s="3">
        <v>75000</v>
      </c>
      <c r="I2575" s="3">
        <f t="shared" si="44"/>
        <v>311117.92999999993</v>
      </c>
    </row>
    <row r="2576" spans="1:9" x14ac:dyDescent="0.25">
      <c r="C2576">
        <v>14890</v>
      </c>
      <c r="D2576" s="81">
        <v>44340</v>
      </c>
      <c r="E2576" s="49" t="s">
        <v>43</v>
      </c>
      <c r="F2576" t="s">
        <v>43</v>
      </c>
      <c r="I2576" s="3">
        <f t="shared" si="44"/>
        <v>311117.92999999993</v>
      </c>
    </row>
    <row r="2577" spans="1:9" x14ac:dyDescent="0.25">
      <c r="A2577" t="s">
        <v>158</v>
      </c>
      <c r="B2577">
        <v>213</v>
      </c>
      <c r="C2577">
        <v>14891</v>
      </c>
      <c r="D2577" s="81">
        <v>44340</v>
      </c>
      <c r="E2577" s="49" t="s">
        <v>1771</v>
      </c>
      <c r="F2577" t="s">
        <v>177</v>
      </c>
      <c r="H2577" s="3">
        <v>1100</v>
      </c>
      <c r="I2577" s="3">
        <f t="shared" si="44"/>
        <v>310017.92999999993</v>
      </c>
    </row>
    <row r="2578" spans="1:9" x14ac:dyDescent="0.25">
      <c r="A2578" t="s">
        <v>158</v>
      </c>
      <c r="B2578">
        <v>421</v>
      </c>
      <c r="C2578">
        <v>14892</v>
      </c>
      <c r="D2578" s="81">
        <v>44340</v>
      </c>
      <c r="E2578" s="49" t="s">
        <v>1772</v>
      </c>
      <c r="F2578" t="s">
        <v>1743</v>
      </c>
      <c r="H2578" s="3">
        <v>6000</v>
      </c>
      <c r="I2578" s="3">
        <f t="shared" si="44"/>
        <v>304017.92999999993</v>
      </c>
    </row>
    <row r="2579" spans="1:9" x14ac:dyDescent="0.25">
      <c r="A2579" t="s">
        <v>158</v>
      </c>
      <c r="B2579">
        <v>221</v>
      </c>
      <c r="C2579">
        <v>14893</v>
      </c>
      <c r="D2579" s="81">
        <v>44340</v>
      </c>
      <c r="E2579" s="49" t="s">
        <v>1773</v>
      </c>
      <c r="F2579" t="s">
        <v>464</v>
      </c>
      <c r="H2579" s="3">
        <v>29469.48</v>
      </c>
      <c r="I2579" s="3">
        <f t="shared" si="44"/>
        <v>274548.44999999995</v>
      </c>
    </row>
    <row r="2580" spans="1:9" x14ac:dyDescent="0.25">
      <c r="A2580" t="s">
        <v>158</v>
      </c>
      <c r="B2580">
        <v>343</v>
      </c>
      <c r="C2580">
        <v>14894</v>
      </c>
      <c r="D2580" s="81">
        <v>44341</v>
      </c>
      <c r="E2580" s="49" t="s">
        <v>1774</v>
      </c>
      <c r="F2580" t="s">
        <v>1775</v>
      </c>
      <c r="H2580" s="3">
        <v>100000</v>
      </c>
      <c r="I2580" s="3">
        <f t="shared" si="44"/>
        <v>174548.44999999995</v>
      </c>
    </row>
    <row r="2581" spans="1:9" x14ac:dyDescent="0.25">
      <c r="B2581">
        <v>343</v>
      </c>
      <c r="C2581">
        <v>14895</v>
      </c>
      <c r="D2581" s="81">
        <v>44341</v>
      </c>
      <c r="E2581" s="49" t="s">
        <v>1776</v>
      </c>
      <c r="F2581" t="s">
        <v>1777</v>
      </c>
      <c r="H2581" s="3">
        <v>90884</v>
      </c>
      <c r="I2581" s="3">
        <f t="shared" si="44"/>
        <v>83664.449999999953</v>
      </c>
    </row>
    <row r="2582" spans="1:9" x14ac:dyDescent="0.25">
      <c r="A2582" t="s">
        <v>158</v>
      </c>
      <c r="B2582">
        <v>122</v>
      </c>
      <c r="C2582">
        <v>14896</v>
      </c>
      <c r="D2582" s="81">
        <v>44341</v>
      </c>
      <c r="E2582" s="49" t="s">
        <v>1778</v>
      </c>
      <c r="F2582" t="s">
        <v>1643</v>
      </c>
      <c r="H2582" s="3">
        <v>10000</v>
      </c>
      <c r="I2582" s="3">
        <f t="shared" si="44"/>
        <v>73664.449999999953</v>
      </c>
    </row>
    <row r="2583" spans="1:9" x14ac:dyDescent="0.25">
      <c r="A2583" t="s">
        <v>158</v>
      </c>
      <c r="B2583">
        <v>122</v>
      </c>
      <c r="C2583">
        <v>14897</v>
      </c>
      <c r="D2583" s="81">
        <v>44341</v>
      </c>
      <c r="E2583" s="49" t="s">
        <v>1778</v>
      </c>
      <c r="F2583" t="s">
        <v>293</v>
      </c>
      <c r="H2583" s="3">
        <v>5000</v>
      </c>
      <c r="I2583" s="3">
        <f t="shared" si="44"/>
        <v>68664.449999999953</v>
      </c>
    </row>
    <row r="2584" spans="1:9" x14ac:dyDescent="0.25">
      <c r="A2584" t="s">
        <v>158</v>
      </c>
      <c r="B2584">
        <v>122</v>
      </c>
      <c r="C2584">
        <v>14898</v>
      </c>
      <c r="D2584" s="81">
        <v>44341</v>
      </c>
      <c r="E2584" s="49" t="s">
        <v>1778</v>
      </c>
      <c r="F2584" t="s">
        <v>419</v>
      </c>
      <c r="H2584" s="3">
        <v>15000</v>
      </c>
      <c r="I2584" s="3">
        <f t="shared" si="44"/>
        <v>53664.449999999953</v>
      </c>
    </row>
    <row r="2585" spans="1:9" x14ac:dyDescent="0.25">
      <c r="A2585" t="s">
        <v>158</v>
      </c>
      <c r="B2585">
        <v>122</v>
      </c>
      <c r="C2585">
        <v>14899</v>
      </c>
      <c r="D2585" s="81">
        <v>44341</v>
      </c>
      <c r="E2585" s="49" t="s">
        <v>1747</v>
      </c>
      <c r="F2585" t="s">
        <v>1779</v>
      </c>
      <c r="H2585" s="3">
        <v>15000</v>
      </c>
      <c r="I2585" s="3">
        <f t="shared" si="44"/>
        <v>38664.449999999953</v>
      </c>
    </row>
    <row r="2586" spans="1:9" x14ac:dyDescent="0.25">
      <c r="A2586" t="s">
        <v>158</v>
      </c>
      <c r="B2586">
        <v>122</v>
      </c>
      <c r="C2586">
        <v>14900</v>
      </c>
      <c r="D2586" s="81">
        <v>44341</v>
      </c>
      <c r="E2586" s="49" t="s">
        <v>1747</v>
      </c>
      <c r="F2586" t="s">
        <v>1781</v>
      </c>
      <c r="H2586" s="3">
        <v>12000</v>
      </c>
      <c r="I2586" s="3">
        <f t="shared" si="44"/>
        <v>26664.449999999953</v>
      </c>
    </row>
    <row r="2587" spans="1:9" x14ac:dyDescent="0.25">
      <c r="B2587">
        <v>426</v>
      </c>
      <c r="C2587">
        <v>14901</v>
      </c>
      <c r="D2587" s="81">
        <v>44341</v>
      </c>
      <c r="E2587" s="49" t="s">
        <v>1780</v>
      </c>
      <c r="F2587" t="s">
        <v>1422</v>
      </c>
      <c r="H2587" s="3">
        <v>32490</v>
      </c>
      <c r="I2587" s="3">
        <f t="shared" si="44"/>
        <v>-5825.5500000000466</v>
      </c>
    </row>
    <row r="2588" spans="1:9" x14ac:dyDescent="0.25">
      <c r="A2588" t="s">
        <v>158</v>
      </c>
      <c r="B2588">
        <v>231</v>
      </c>
      <c r="C2588">
        <v>14902</v>
      </c>
      <c r="D2588" s="81">
        <v>44342</v>
      </c>
      <c r="E2588" s="49" t="s">
        <v>1782</v>
      </c>
      <c r="F2588" t="s">
        <v>1783</v>
      </c>
      <c r="H2588" s="3">
        <v>10000</v>
      </c>
      <c r="I2588" s="3">
        <f t="shared" si="44"/>
        <v>-15825.550000000047</v>
      </c>
    </row>
    <row r="2589" spans="1:9" x14ac:dyDescent="0.25">
      <c r="C2589">
        <v>14903</v>
      </c>
      <c r="D2589" s="81">
        <v>44342</v>
      </c>
      <c r="E2589" s="49" t="s">
        <v>43</v>
      </c>
      <c r="F2589" t="s">
        <v>43</v>
      </c>
      <c r="I2589" s="3">
        <f t="shared" si="44"/>
        <v>-15825.550000000047</v>
      </c>
    </row>
    <row r="2590" spans="1:9" x14ac:dyDescent="0.25">
      <c r="B2590">
        <v>151</v>
      </c>
      <c r="C2590">
        <v>14904</v>
      </c>
      <c r="D2590" s="81">
        <v>44342</v>
      </c>
      <c r="E2590" s="49" t="s">
        <v>1784</v>
      </c>
      <c r="F2590" t="s">
        <v>1785</v>
      </c>
      <c r="H2590" s="3">
        <v>12000</v>
      </c>
      <c r="I2590" s="3">
        <f t="shared" si="44"/>
        <v>-27825.550000000047</v>
      </c>
    </row>
    <row r="2591" spans="1:9" x14ac:dyDescent="0.25">
      <c r="A2591" t="s">
        <v>158</v>
      </c>
      <c r="B2591">
        <v>426</v>
      </c>
      <c r="C2591">
        <v>14905</v>
      </c>
      <c r="D2591" s="81">
        <v>44343</v>
      </c>
      <c r="E2591" s="49" t="s">
        <v>1786</v>
      </c>
      <c r="F2591" t="s">
        <v>1257</v>
      </c>
      <c r="H2591" s="3">
        <v>35000</v>
      </c>
      <c r="I2591" s="3">
        <f t="shared" si="44"/>
        <v>-62825.550000000047</v>
      </c>
    </row>
    <row r="2592" spans="1:9" x14ac:dyDescent="0.25">
      <c r="B2592">
        <v>421</v>
      </c>
      <c r="C2592">
        <v>14906</v>
      </c>
      <c r="D2592" s="81">
        <v>44343</v>
      </c>
      <c r="E2592" s="49" t="s">
        <v>1787</v>
      </c>
      <c r="F2592" t="s">
        <v>1788</v>
      </c>
      <c r="H2592" s="3">
        <v>6000</v>
      </c>
      <c r="I2592" s="3">
        <f t="shared" si="44"/>
        <v>-68825.550000000047</v>
      </c>
    </row>
    <row r="2593" spans="1:9" x14ac:dyDescent="0.25">
      <c r="B2593">
        <v>151</v>
      </c>
      <c r="C2593">
        <v>14907</v>
      </c>
      <c r="D2593" s="81">
        <v>44343</v>
      </c>
      <c r="E2593" s="49" t="s">
        <v>1789</v>
      </c>
      <c r="F2593" t="s">
        <v>1790</v>
      </c>
      <c r="H2593" s="3">
        <v>34632.25</v>
      </c>
      <c r="I2593" s="3">
        <f t="shared" si="44"/>
        <v>-103457.80000000005</v>
      </c>
    </row>
    <row r="2594" spans="1:9" x14ac:dyDescent="0.25">
      <c r="B2594">
        <v>346</v>
      </c>
      <c r="C2594">
        <v>14908</v>
      </c>
      <c r="D2594" s="81">
        <v>44343</v>
      </c>
      <c r="E2594" s="49" t="s">
        <v>1791</v>
      </c>
      <c r="F2594" t="s">
        <v>1790</v>
      </c>
      <c r="H2594" s="3">
        <v>13545</v>
      </c>
      <c r="I2594" s="3">
        <f t="shared" si="44"/>
        <v>-117002.80000000005</v>
      </c>
    </row>
    <row r="2595" spans="1:9" x14ac:dyDescent="0.25">
      <c r="A2595" t="s">
        <v>158</v>
      </c>
      <c r="B2595">
        <v>299</v>
      </c>
      <c r="C2595">
        <v>14909</v>
      </c>
      <c r="D2595" s="81">
        <v>44343</v>
      </c>
      <c r="E2595" s="49" t="s">
        <v>1792</v>
      </c>
      <c r="F2595" t="s">
        <v>1793</v>
      </c>
      <c r="H2595" s="3">
        <v>8754.2999999999993</v>
      </c>
      <c r="I2595" s="3">
        <f t="shared" si="44"/>
        <v>-125757.10000000005</v>
      </c>
    </row>
    <row r="2596" spans="1:9" x14ac:dyDescent="0.25">
      <c r="D2596" s="81">
        <v>44344</v>
      </c>
      <c r="E2596" s="49" t="s">
        <v>148</v>
      </c>
      <c r="F2596" t="s">
        <v>41</v>
      </c>
      <c r="G2596" s="108">
        <v>92087.5</v>
      </c>
      <c r="I2596" s="3">
        <f t="shared" si="44"/>
        <v>-33669.600000000049</v>
      </c>
    </row>
    <row r="2597" spans="1:9" x14ac:dyDescent="0.25">
      <c r="B2597">
        <v>426</v>
      </c>
      <c r="C2597">
        <v>14910</v>
      </c>
      <c r="D2597" s="81">
        <v>44347</v>
      </c>
      <c r="E2597" s="49" t="s">
        <v>1794</v>
      </c>
      <c r="F2597" t="s">
        <v>1795</v>
      </c>
      <c r="H2597" s="3">
        <v>7000</v>
      </c>
      <c r="I2597" s="3">
        <f t="shared" si="44"/>
        <v>-40669.600000000049</v>
      </c>
    </row>
    <row r="2598" spans="1:9" x14ac:dyDescent="0.25">
      <c r="B2598">
        <v>213</v>
      </c>
      <c r="C2598">
        <v>14911</v>
      </c>
      <c r="D2598" s="81">
        <v>44347</v>
      </c>
      <c r="E2598" s="49" t="s">
        <v>1796</v>
      </c>
      <c r="F2598" t="s">
        <v>1257</v>
      </c>
      <c r="H2598" s="3">
        <v>9340.6299999999992</v>
      </c>
      <c r="I2598" s="3">
        <f t="shared" si="44"/>
        <v>-50010.230000000047</v>
      </c>
    </row>
    <row r="2599" spans="1:9" x14ac:dyDescent="0.25">
      <c r="B2599">
        <v>421</v>
      </c>
      <c r="C2599">
        <v>14912</v>
      </c>
      <c r="D2599" s="81">
        <v>44347</v>
      </c>
      <c r="E2599" s="49" t="s">
        <v>1634</v>
      </c>
      <c r="F2599" t="s">
        <v>1797</v>
      </c>
      <c r="H2599" s="3">
        <v>8276.59</v>
      </c>
      <c r="I2599" s="3">
        <f t="shared" si="44"/>
        <v>-58286.820000000051</v>
      </c>
    </row>
    <row r="2600" spans="1:9" x14ac:dyDescent="0.25">
      <c r="B2600">
        <v>241</v>
      </c>
      <c r="C2600">
        <v>14913</v>
      </c>
      <c r="D2600" s="81">
        <v>44347</v>
      </c>
      <c r="E2600" s="49" t="s">
        <v>1798</v>
      </c>
      <c r="F2600" t="s">
        <v>1799</v>
      </c>
      <c r="H2600" s="3">
        <v>7302</v>
      </c>
      <c r="I2600" s="3">
        <f t="shared" si="44"/>
        <v>-65588.820000000051</v>
      </c>
    </row>
    <row r="2601" spans="1:9" x14ac:dyDescent="0.25">
      <c r="B2601">
        <v>426</v>
      </c>
      <c r="C2601">
        <v>14914</v>
      </c>
      <c r="D2601" s="81">
        <v>44347</v>
      </c>
      <c r="E2601" s="49" t="s">
        <v>1800</v>
      </c>
      <c r="F2601" t="s">
        <v>1801</v>
      </c>
      <c r="H2601" s="3">
        <v>10975</v>
      </c>
      <c r="I2601" s="3">
        <f t="shared" si="44"/>
        <v>-76563.820000000051</v>
      </c>
    </row>
    <row r="2602" spans="1:9" x14ac:dyDescent="0.25">
      <c r="B2602">
        <v>221</v>
      </c>
      <c r="C2602">
        <v>14915</v>
      </c>
      <c r="D2602" s="81">
        <v>44347</v>
      </c>
      <c r="E2602" s="49" t="s">
        <v>1724</v>
      </c>
      <c r="F2602" t="s">
        <v>464</v>
      </c>
      <c r="H2602" s="3">
        <v>36188.83</v>
      </c>
      <c r="I2602" s="3">
        <f t="shared" si="44"/>
        <v>-112752.65000000005</v>
      </c>
    </row>
    <row r="2603" spans="1:9" x14ac:dyDescent="0.25">
      <c r="B2603">
        <v>421</v>
      </c>
      <c r="C2603">
        <v>14916</v>
      </c>
      <c r="D2603" s="81">
        <v>44347</v>
      </c>
      <c r="E2603" s="49" t="s">
        <v>1802</v>
      </c>
      <c r="F2603" t="s">
        <v>1803</v>
      </c>
      <c r="H2603" s="3">
        <v>5000</v>
      </c>
      <c r="I2603" s="3">
        <f t="shared" si="44"/>
        <v>-117752.65000000005</v>
      </c>
    </row>
    <row r="2604" spans="1:9" x14ac:dyDescent="0.25">
      <c r="B2604">
        <v>292</v>
      </c>
      <c r="F2604" t="s">
        <v>1737</v>
      </c>
      <c r="H2604" s="3">
        <v>1736.11</v>
      </c>
      <c r="I2604" s="3">
        <f t="shared" si="44"/>
        <v>-119488.76000000005</v>
      </c>
    </row>
    <row r="2606" spans="1:9" x14ac:dyDescent="0.25">
      <c r="F2606" t="s">
        <v>99</v>
      </c>
      <c r="G2606" s="108">
        <v>1092087.5</v>
      </c>
      <c r="H2606" s="3">
        <v>1185213.5</v>
      </c>
    </row>
    <row r="2608" spans="1:9" x14ac:dyDescent="0.25">
      <c r="D2608" s="81">
        <v>44355</v>
      </c>
      <c r="E2608" s="49" t="s">
        <v>41</v>
      </c>
      <c r="F2608" t="s">
        <v>41</v>
      </c>
      <c r="G2608" s="108">
        <v>1000000</v>
      </c>
      <c r="I2608" s="3">
        <f>+I2604+G2608-H2608</f>
        <v>880511.24</v>
      </c>
    </row>
    <row r="2609" spans="1:9" x14ac:dyDescent="0.25">
      <c r="A2609" t="s">
        <v>165</v>
      </c>
      <c r="B2609">
        <v>122</v>
      </c>
      <c r="C2609">
        <v>14917</v>
      </c>
      <c r="D2609" s="81">
        <v>44356</v>
      </c>
      <c r="E2609" s="49" t="s">
        <v>1804</v>
      </c>
      <c r="F2609" t="s">
        <v>1257</v>
      </c>
      <c r="H2609" s="3">
        <v>20000</v>
      </c>
      <c r="I2609" s="3">
        <f t="shared" si="44"/>
        <v>860511.24</v>
      </c>
    </row>
    <row r="2610" spans="1:9" x14ac:dyDescent="0.25">
      <c r="A2610" t="s">
        <v>165</v>
      </c>
      <c r="B2610">
        <v>122</v>
      </c>
      <c r="C2610">
        <v>14918</v>
      </c>
      <c r="D2610" s="81">
        <v>44356</v>
      </c>
      <c r="E2610" s="49" t="s">
        <v>1804</v>
      </c>
      <c r="F2610" t="s">
        <v>1748</v>
      </c>
      <c r="H2610" s="3">
        <v>20000</v>
      </c>
      <c r="I2610" s="3">
        <f t="shared" si="44"/>
        <v>840511.24</v>
      </c>
    </row>
    <row r="2611" spans="1:9" x14ac:dyDescent="0.25">
      <c r="A2611" t="s">
        <v>165</v>
      </c>
      <c r="B2611">
        <v>122</v>
      </c>
      <c r="C2611">
        <v>14919</v>
      </c>
      <c r="D2611" s="81">
        <v>44356</v>
      </c>
      <c r="E2611" s="49" t="s">
        <v>1804</v>
      </c>
      <c r="F2611" t="s">
        <v>1584</v>
      </c>
      <c r="H2611" s="3">
        <v>20000</v>
      </c>
      <c r="I2611" s="3">
        <f t="shared" si="44"/>
        <v>820511.24</v>
      </c>
    </row>
    <row r="2612" spans="1:9" x14ac:dyDescent="0.25">
      <c r="A2612" t="s">
        <v>165</v>
      </c>
      <c r="B2612">
        <v>122</v>
      </c>
      <c r="C2612">
        <v>14920</v>
      </c>
      <c r="D2612" s="81">
        <v>44356</v>
      </c>
      <c r="E2612" s="49" t="s">
        <v>1804</v>
      </c>
      <c r="F2612" t="s">
        <v>1637</v>
      </c>
      <c r="H2612" s="3">
        <v>20000</v>
      </c>
      <c r="I2612" s="3">
        <f t="shared" si="44"/>
        <v>800511.24</v>
      </c>
    </row>
    <row r="2613" spans="1:9" x14ac:dyDescent="0.25">
      <c r="A2613" t="s">
        <v>165</v>
      </c>
      <c r="B2613">
        <v>122</v>
      </c>
      <c r="C2613">
        <v>14921</v>
      </c>
      <c r="D2613" s="81">
        <v>44356</v>
      </c>
      <c r="E2613" s="49" t="s">
        <v>1804</v>
      </c>
      <c r="F2613" t="s">
        <v>1315</v>
      </c>
      <c r="H2613" s="3">
        <v>15000</v>
      </c>
      <c r="I2613" s="3">
        <f t="shared" si="44"/>
        <v>785511.24</v>
      </c>
    </row>
    <row r="2614" spans="1:9" x14ac:dyDescent="0.25">
      <c r="A2614" t="s">
        <v>165</v>
      </c>
      <c r="B2614">
        <v>122</v>
      </c>
      <c r="C2614">
        <v>14922</v>
      </c>
      <c r="D2614" s="81">
        <v>44356</v>
      </c>
      <c r="E2614" s="49" t="s">
        <v>1804</v>
      </c>
      <c r="F2614" t="s">
        <v>1805</v>
      </c>
      <c r="H2614" s="3">
        <v>15000</v>
      </c>
      <c r="I2614" s="3">
        <f t="shared" si="44"/>
        <v>770511.24</v>
      </c>
    </row>
    <row r="2615" spans="1:9" x14ac:dyDescent="0.25">
      <c r="A2615" t="s">
        <v>165</v>
      </c>
      <c r="B2615">
        <v>122</v>
      </c>
      <c r="C2615">
        <v>14923</v>
      </c>
      <c r="D2615" s="81">
        <v>44356</v>
      </c>
      <c r="E2615" s="49" t="s">
        <v>1804</v>
      </c>
      <c r="F2615" t="s">
        <v>1582</v>
      </c>
      <c r="H2615" s="3">
        <v>10000</v>
      </c>
      <c r="I2615" s="3">
        <f t="shared" si="44"/>
        <v>760511.24</v>
      </c>
    </row>
    <row r="2616" spans="1:9" x14ac:dyDescent="0.25">
      <c r="A2616" t="s">
        <v>165</v>
      </c>
      <c r="B2616">
        <v>122</v>
      </c>
      <c r="C2616">
        <v>14924</v>
      </c>
      <c r="D2616" s="81">
        <v>44356</v>
      </c>
      <c r="E2616" s="49" t="s">
        <v>1804</v>
      </c>
      <c r="F2616" t="s">
        <v>1750</v>
      </c>
      <c r="H2616" s="3">
        <v>10000</v>
      </c>
      <c r="I2616" s="3">
        <f t="shared" ref="I2616:I2680" si="45">+I2615+G2616-H2616</f>
        <v>750511.24</v>
      </c>
    </row>
    <row r="2617" spans="1:9" x14ac:dyDescent="0.25">
      <c r="A2617" t="s">
        <v>165</v>
      </c>
      <c r="B2617">
        <v>122</v>
      </c>
      <c r="C2617">
        <v>14925</v>
      </c>
      <c r="D2617" s="81">
        <v>44356</v>
      </c>
      <c r="E2617" s="49" t="s">
        <v>1804</v>
      </c>
      <c r="F2617" t="s">
        <v>1806</v>
      </c>
      <c r="H2617" s="3">
        <v>10000</v>
      </c>
      <c r="I2617" s="3">
        <f t="shared" si="45"/>
        <v>740511.24</v>
      </c>
    </row>
    <row r="2618" spans="1:9" x14ac:dyDescent="0.25">
      <c r="A2618" t="s">
        <v>165</v>
      </c>
      <c r="B2618">
        <v>122</v>
      </c>
      <c r="C2618">
        <v>14926</v>
      </c>
      <c r="D2618" s="81">
        <v>44356</v>
      </c>
      <c r="E2618" s="49" t="s">
        <v>1804</v>
      </c>
      <c r="F2618" t="s">
        <v>1465</v>
      </c>
      <c r="H2618" s="3">
        <v>10000</v>
      </c>
      <c r="I2618" s="3">
        <f t="shared" si="45"/>
        <v>730511.24</v>
      </c>
    </row>
    <row r="2619" spans="1:9" x14ac:dyDescent="0.25">
      <c r="A2619" t="s">
        <v>165</v>
      </c>
      <c r="B2619">
        <v>122</v>
      </c>
      <c r="C2619">
        <v>14927</v>
      </c>
      <c r="D2619" s="81">
        <v>44356</v>
      </c>
      <c r="E2619" s="49" t="s">
        <v>1804</v>
      </c>
      <c r="F2619" t="s">
        <v>49</v>
      </c>
      <c r="H2619" s="3">
        <v>9000</v>
      </c>
      <c r="I2619" s="3">
        <f t="shared" si="45"/>
        <v>721511.24</v>
      </c>
    </row>
    <row r="2620" spans="1:9" x14ac:dyDescent="0.25">
      <c r="A2620" t="s">
        <v>165</v>
      </c>
      <c r="B2620">
        <v>122</v>
      </c>
      <c r="C2620">
        <v>17928</v>
      </c>
      <c r="D2620" s="81">
        <v>44356</v>
      </c>
      <c r="E2620" s="49" t="s">
        <v>1804</v>
      </c>
      <c r="F2620" t="s">
        <v>1807</v>
      </c>
      <c r="H2620" s="3">
        <v>9000</v>
      </c>
      <c r="I2620" s="3">
        <f t="shared" si="45"/>
        <v>712511.24</v>
      </c>
    </row>
    <row r="2621" spans="1:9" x14ac:dyDescent="0.25">
      <c r="A2621" t="s">
        <v>165</v>
      </c>
      <c r="B2621">
        <v>122</v>
      </c>
      <c r="C2621">
        <v>14929</v>
      </c>
      <c r="D2621" s="81">
        <v>44356</v>
      </c>
      <c r="E2621" s="49" t="s">
        <v>1804</v>
      </c>
      <c r="F2621" t="s">
        <v>1645</v>
      </c>
      <c r="H2621" s="3">
        <v>8000</v>
      </c>
      <c r="I2621" s="3">
        <f t="shared" si="45"/>
        <v>704511.24</v>
      </c>
    </row>
    <row r="2622" spans="1:9" x14ac:dyDescent="0.25">
      <c r="A2622" t="s">
        <v>165</v>
      </c>
      <c r="B2622">
        <v>122</v>
      </c>
      <c r="C2622">
        <v>14930</v>
      </c>
      <c r="D2622" s="81">
        <v>44356</v>
      </c>
      <c r="E2622" s="49" t="s">
        <v>1804</v>
      </c>
      <c r="F2622" t="s">
        <v>1609</v>
      </c>
      <c r="H2622" s="3">
        <v>18000</v>
      </c>
      <c r="I2622" s="3">
        <f t="shared" si="45"/>
        <v>686511.24</v>
      </c>
    </row>
    <row r="2623" spans="1:9" x14ac:dyDescent="0.25">
      <c r="A2623" t="s">
        <v>165</v>
      </c>
      <c r="B2623">
        <v>122</v>
      </c>
      <c r="C2623">
        <v>14931</v>
      </c>
      <c r="D2623" s="81">
        <v>44356</v>
      </c>
      <c r="E2623" s="49" t="s">
        <v>1804</v>
      </c>
      <c r="F2623" t="s">
        <v>1610</v>
      </c>
      <c r="H2623" s="3">
        <v>18000</v>
      </c>
      <c r="I2623" s="3">
        <f t="shared" si="45"/>
        <v>668511.24</v>
      </c>
    </row>
    <row r="2624" spans="1:9" x14ac:dyDescent="0.25">
      <c r="A2624" t="s">
        <v>165</v>
      </c>
      <c r="B2624">
        <v>122</v>
      </c>
      <c r="C2624">
        <v>14932</v>
      </c>
      <c r="D2624" s="81">
        <v>44356</v>
      </c>
      <c r="E2624" s="49" t="s">
        <v>1804</v>
      </c>
      <c r="F2624" t="s">
        <v>1462</v>
      </c>
      <c r="H2624" s="3">
        <v>12000</v>
      </c>
      <c r="I2624" s="3">
        <f t="shared" si="45"/>
        <v>656511.24</v>
      </c>
    </row>
    <row r="2625" spans="1:9" x14ac:dyDescent="0.25">
      <c r="A2625" t="s">
        <v>165</v>
      </c>
      <c r="B2625">
        <v>122</v>
      </c>
      <c r="C2625">
        <v>14933</v>
      </c>
      <c r="D2625" s="81">
        <v>44356</v>
      </c>
      <c r="E2625" s="49" t="s">
        <v>1804</v>
      </c>
      <c r="F2625" t="s">
        <v>1356</v>
      </c>
      <c r="H2625" s="3">
        <v>5000</v>
      </c>
      <c r="I2625" s="3">
        <f t="shared" si="45"/>
        <v>651511.24</v>
      </c>
    </row>
    <row r="2626" spans="1:9" x14ac:dyDescent="0.25">
      <c r="A2626" t="s">
        <v>165</v>
      </c>
      <c r="B2626">
        <v>122</v>
      </c>
      <c r="C2626">
        <v>14934</v>
      </c>
      <c r="D2626" s="81">
        <v>44356</v>
      </c>
      <c r="E2626" s="49" t="s">
        <v>1804</v>
      </c>
      <c r="F2626" t="s">
        <v>1808</v>
      </c>
      <c r="H2626" s="3">
        <v>12000</v>
      </c>
      <c r="I2626" s="3">
        <f t="shared" si="45"/>
        <v>639511.24</v>
      </c>
    </row>
    <row r="2627" spans="1:9" x14ac:dyDescent="0.25">
      <c r="A2627" t="s">
        <v>165</v>
      </c>
      <c r="B2627">
        <v>122</v>
      </c>
      <c r="C2627">
        <v>19435</v>
      </c>
      <c r="D2627" s="81">
        <v>44356</v>
      </c>
      <c r="E2627" s="49" t="s">
        <v>1809</v>
      </c>
      <c r="F2627" t="s">
        <v>293</v>
      </c>
      <c r="H2627" s="3">
        <v>5000</v>
      </c>
      <c r="I2627" s="3">
        <f t="shared" si="45"/>
        <v>634511.24</v>
      </c>
    </row>
    <row r="2628" spans="1:9" x14ac:dyDescent="0.25">
      <c r="A2628" t="s">
        <v>165</v>
      </c>
      <c r="B2628">
        <v>122</v>
      </c>
      <c r="C2628">
        <v>14936</v>
      </c>
      <c r="D2628" s="81">
        <v>44356</v>
      </c>
      <c r="E2628" s="49" t="s">
        <v>1809</v>
      </c>
      <c r="F2628" t="s">
        <v>419</v>
      </c>
      <c r="H2628" s="3">
        <v>15000</v>
      </c>
      <c r="I2628" s="3">
        <f t="shared" si="45"/>
        <v>619511.24</v>
      </c>
    </row>
    <row r="2629" spans="1:9" x14ac:dyDescent="0.25">
      <c r="A2629" t="s">
        <v>165</v>
      </c>
      <c r="B2629">
        <v>122</v>
      </c>
      <c r="C2629">
        <v>14937</v>
      </c>
      <c r="D2629" s="81">
        <v>44356</v>
      </c>
      <c r="E2629" s="49" t="s">
        <v>1809</v>
      </c>
      <c r="F2629" t="s">
        <v>1264</v>
      </c>
      <c r="H2629" s="3">
        <v>10000</v>
      </c>
      <c r="I2629" s="3">
        <f t="shared" si="45"/>
        <v>609511.24</v>
      </c>
    </row>
    <row r="2630" spans="1:9" x14ac:dyDescent="0.25">
      <c r="A2630" t="s">
        <v>165</v>
      </c>
      <c r="B2630">
        <v>293</v>
      </c>
      <c r="C2630">
        <v>14938</v>
      </c>
      <c r="D2630" s="81">
        <v>44356</v>
      </c>
      <c r="E2630" s="49" t="s">
        <v>1702</v>
      </c>
      <c r="F2630" t="s">
        <v>1810</v>
      </c>
      <c r="H2630" s="3">
        <v>4000</v>
      </c>
      <c r="I2630" s="3">
        <f t="shared" si="45"/>
        <v>605511.24</v>
      </c>
    </row>
    <row r="2631" spans="1:9" x14ac:dyDescent="0.25">
      <c r="A2631" t="s">
        <v>165</v>
      </c>
      <c r="B2631">
        <v>293</v>
      </c>
      <c r="C2631">
        <v>14939</v>
      </c>
      <c r="D2631" s="81">
        <v>44356</v>
      </c>
      <c r="E2631" s="49" t="s">
        <v>1811</v>
      </c>
      <c r="F2631" t="s">
        <v>1812</v>
      </c>
      <c r="H2631" s="3">
        <v>3000</v>
      </c>
      <c r="I2631" s="3">
        <f t="shared" si="45"/>
        <v>602511.24</v>
      </c>
    </row>
    <row r="2632" spans="1:9" x14ac:dyDescent="0.25">
      <c r="B2632">
        <v>293</v>
      </c>
      <c r="C2632">
        <v>14940</v>
      </c>
      <c r="D2632" s="81">
        <v>44356</v>
      </c>
      <c r="E2632" s="49" t="s">
        <v>1813</v>
      </c>
      <c r="F2632" t="s">
        <v>1592</v>
      </c>
      <c r="H2632" s="3">
        <v>3500</v>
      </c>
      <c r="I2632" s="3">
        <f t="shared" si="45"/>
        <v>599011.24</v>
      </c>
    </row>
    <row r="2633" spans="1:9" x14ac:dyDescent="0.25">
      <c r="A2633" t="s">
        <v>165</v>
      </c>
      <c r="B2633">
        <v>426</v>
      </c>
      <c r="C2633">
        <v>14941</v>
      </c>
      <c r="D2633" s="81">
        <v>44356</v>
      </c>
      <c r="E2633" s="49" t="s">
        <v>1814</v>
      </c>
      <c r="F2633" t="s">
        <v>1815</v>
      </c>
      <c r="H2633" s="3">
        <v>29450</v>
      </c>
      <c r="I2633" s="3">
        <f t="shared" si="45"/>
        <v>569561.24</v>
      </c>
    </row>
    <row r="2634" spans="1:9" x14ac:dyDescent="0.25">
      <c r="C2634">
        <v>14942</v>
      </c>
      <c r="D2634" s="81">
        <v>44356</v>
      </c>
      <c r="E2634" s="49" t="s">
        <v>43</v>
      </c>
      <c r="F2634" t="s">
        <v>43</v>
      </c>
      <c r="I2634" s="3">
        <f t="shared" si="45"/>
        <v>569561.24</v>
      </c>
    </row>
    <row r="2635" spans="1:9" x14ac:dyDescent="0.25">
      <c r="A2635" t="s">
        <v>165</v>
      </c>
      <c r="B2635">
        <v>345</v>
      </c>
      <c r="C2635">
        <v>14943</v>
      </c>
      <c r="D2635" s="81">
        <v>44357</v>
      </c>
      <c r="E2635" s="49" t="s">
        <v>1816</v>
      </c>
      <c r="F2635" t="s">
        <v>1399</v>
      </c>
      <c r="H2635" s="3">
        <v>30000</v>
      </c>
      <c r="I2635" s="3">
        <f t="shared" si="45"/>
        <v>539561.24</v>
      </c>
    </row>
    <row r="2636" spans="1:9" x14ac:dyDescent="0.25">
      <c r="A2636" t="s">
        <v>165</v>
      </c>
      <c r="B2636">
        <v>345</v>
      </c>
      <c r="C2636">
        <v>14944</v>
      </c>
      <c r="D2636" s="81">
        <v>44357</v>
      </c>
      <c r="E2636" s="49" t="s">
        <v>1817</v>
      </c>
      <c r="F2636" t="s">
        <v>1610</v>
      </c>
      <c r="H2636" s="3">
        <v>8000</v>
      </c>
      <c r="I2636" s="3">
        <f t="shared" si="45"/>
        <v>531561.24</v>
      </c>
    </row>
    <row r="2637" spans="1:9" x14ac:dyDescent="0.25">
      <c r="A2637" t="s">
        <v>165</v>
      </c>
      <c r="B2637">
        <v>346</v>
      </c>
      <c r="C2637">
        <v>14945</v>
      </c>
      <c r="D2637" s="81">
        <v>44357</v>
      </c>
      <c r="E2637" s="49" t="s">
        <v>1818</v>
      </c>
      <c r="F2637" t="s">
        <v>1257</v>
      </c>
      <c r="H2637" s="3">
        <v>50000</v>
      </c>
      <c r="I2637" s="3">
        <f t="shared" si="45"/>
        <v>481561.24</v>
      </c>
    </row>
    <row r="2638" spans="1:9" x14ac:dyDescent="0.25">
      <c r="A2638" t="s">
        <v>165</v>
      </c>
      <c r="B2638">
        <v>345</v>
      </c>
      <c r="C2638">
        <v>14946</v>
      </c>
      <c r="D2638" s="81">
        <v>44357</v>
      </c>
      <c r="E2638" s="49" t="s">
        <v>1819</v>
      </c>
      <c r="F2638" t="s">
        <v>1257</v>
      </c>
      <c r="H2638" s="3">
        <v>5000</v>
      </c>
      <c r="I2638" s="3">
        <f t="shared" si="45"/>
        <v>476561.24</v>
      </c>
    </row>
    <row r="2639" spans="1:9" x14ac:dyDescent="0.25">
      <c r="A2639" t="s">
        <v>165</v>
      </c>
      <c r="B2639">
        <v>342</v>
      </c>
      <c r="C2639">
        <v>14947</v>
      </c>
      <c r="D2639" s="81">
        <v>44357</v>
      </c>
      <c r="E2639" s="49" t="s">
        <v>1686</v>
      </c>
      <c r="F2639" t="s">
        <v>1388</v>
      </c>
      <c r="H2639" s="3">
        <v>40000</v>
      </c>
      <c r="I2639" s="3">
        <f t="shared" si="45"/>
        <v>436561.24</v>
      </c>
    </row>
    <row r="2640" spans="1:9" x14ac:dyDescent="0.25">
      <c r="A2640" t="s">
        <v>165</v>
      </c>
      <c r="B2640">
        <v>293</v>
      </c>
      <c r="C2640">
        <v>14948</v>
      </c>
      <c r="D2640" s="81">
        <v>44357</v>
      </c>
      <c r="E2640" s="49" t="s">
        <v>1763</v>
      </c>
      <c r="F2640" t="s">
        <v>1481</v>
      </c>
      <c r="H2640" s="3">
        <v>85500</v>
      </c>
      <c r="I2640" s="3">
        <f t="shared" si="45"/>
        <v>351061.24</v>
      </c>
    </row>
    <row r="2641" spans="1:9" x14ac:dyDescent="0.25">
      <c r="A2641" t="s">
        <v>165</v>
      </c>
      <c r="B2641">
        <v>122</v>
      </c>
      <c r="C2641">
        <v>14949</v>
      </c>
      <c r="D2641" s="81">
        <v>44357</v>
      </c>
      <c r="E2641" s="49" t="s">
        <v>1820</v>
      </c>
      <c r="F2641" t="s">
        <v>1821</v>
      </c>
      <c r="H2641" s="3">
        <v>15000</v>
      </c>
      <c r="I2641" s="3">
        <f t="shared" si="45"/>
        <v>336061.24</v>
      </c>
    </row>
    <row r="2642" spans="1:9" x14ac:dyDescent="0.25">
      <c r="A2642" t="s">
        <v>165</v>
      </c>
      <c r="B2642">
        <v>345</v>
      </c>
      <c r="C2642">
        <v>14950</v>
      </c>
      <c r="D2642" s="81">
        <v>44361</v>
      </c>
      <c r="E2642" s="49" t="s">
        <v>1822</v>
      </c>
      <c r="F2642" t="s">
        <v>1315</v>
      </c>
      <c r="H2642" s="3">
        <v>10000</v>
      </c>
      <c r="I2642" s="3">
        <f t="shared" si="45"/>
        <v>326061.24</v>
      </c>
    </row>
    <row r="2643" spans="1:9" x14ac:dyDescent="0.25">
      <c r="A2643" t="s">
        <v>165</v>
      </c>
      <c r="B2643">
        <v>426</v>
      </c>
      <c r="C2643">
        <v>14951</v>
      </c>
      <c r="D2643" s="81">
        <v>44361</v>
      </c>
      <c r="E2643" s="49" t="s">
        <v>1823</v>
      </c>
      <c r="F2643" t="s">
        <v>1824</v>
      </c>
      <c r="H2643" s="3">
        <v>40691.03</v>
      </c>
      <c r="I2643" s="3">
        <f t="shared" si="45"/>
        <v>285370.20999999996</v>
      </c>
    </row>
    <row r="2644" spans="1:9" x14ac:dyDescent="0.25">
      <c r="A2644" t="s">
        <v>165</v>
      </c>
      <c r="B2644">
        <v>421</v>
      </c>
      <c r="C2644">
        <v>14952</v>
      </c>
      <c r="D2644" s="81">
        <v>44361</v>
      </c>
      <c r="E2644" s="49" t="s">
        <v>1825</v>
      </c>
      <c r="F2644" t="s">
        <v>70</v>
      </c>
      <c r="H2644" s="3">
        <v>52325.04</v>
      </c>
      <c r="I2644" s="3">
        <f t="shared" si="45"/>
        <v>233045.16999999995</v>
      </c>
    </row>
    <row r="2645" spans="1:9" x14ac:dyDescent="0.25">
      <c r="A2645" t="s">
        <v>165</v>
      </c>
      <c r="B2645">
        <v>427</v>
      </c>
      <c r="C2645">
        <v>14953</v>
      </c>
      <c r="D2645" s="81">
        <v>44361</v>
      </c>
      <c r="E2645" s="49" t="s">
        <v>1826</v>
      </c>
      <c r="F2645" t="s">
        <v>1383</v>
      </c>
      <c r="H2645" s="3">
        <v>14000</v>
      </c>
      <c r="I2645" s="3">
        <f t="shared" si="45"/>
        <v>219045.16999999995</v>
      </c>
    </row>
    <row r="2646" spans="1:9" x14ac:dyDescent="0.25">
      <c r="A2646" t="s">
        <v>165</v>
      </c>
      <c r="B2646">
        <v>426</v>
      </c>
      <c r="C2646">
        <v>14954</v>
      </c>
      <c r="D2646" s="81">
        <v>44361</v>
      </c>
      <c r="E2646" s="49" t="s">
        <v>1827</v>
      </c>
      <c r="F2646" t="s">
        <v>1727</v>
      </c>
      <c r="H2646" s="3">
        <v>17356.080000000002</v>
      </c>
      <c r="I2646" s="3">
        <f t="shared" si="45"/>
        <v>201689.08999999997</v>
      </c>
    </row>
    <row r="2647" spans="1:9" x14ac:dyDescent="0.25">
      <c r="A2647" t="s">
        <v>165</v>
      </c>
      <c r="B2647">
        <v>421</v>
      </c>
      <c r="C2647">
        <v>14955</v>
      </c>
      <c r="D2647" s="81">
        <v>44361</v>
      </c>
      <c r="E2647" s="49" t="s">
        <v>1828</v>
      </c>
      <c r="F2647" t="s">
        <v>1829</v>
      </c>
      <c r="H2647" s="3">
        <v>11300</v>
      </c>
      <c r="I2647" s="3">
        <f t="shared" si="45"/>
        <v>190389.08999999997</v>
      </c>
    </row>
    <row r="2648" spans="1:9" x14ac:dyDescent="0.25">
      <c r="A2648" t="s">
        <v>165</v>
      </c>
      <c r="B2648">
        <v>344</v>
      </c>
      <c r="C2648">
        <v>14956</v>
      </c>
      <c r="D2648" s="81">
        <v>44361</v>
      </c>
      <c r="E2648" s="49" t="s">
        <v>1830</v>
      </c>
      <c r="F2648" t="s">
        <v>1831</v>
      </c>
      <c r="H2648" s="3">
        <v>34474.519999999997</v>
      </c>
      <c r="I2648" s="3">
        <f t="shared" si="45"/>
        <v>155914.56999999998</v>
      </c>
    </row>
    <row r="2649" spans="1:9" x14ac:dyDescent="0.25">
      <c r="C2649">
        <v>14957</v>
      </c>
      <c r="D2649" s="81">
        <v>44361</v>
      </c>
      <c r="E2649" s="49" t="s">
        <v>43</v>
      </c>
      <c r="F2649" t="s">
        <v>43</v>
      </c>
      <c r="I2649" s="3">
        <f t="shared" si="45"/>
        <v>155914.56999999998</v>
      </c>
    </row>
    <row r="2650" spans="1:9" x14ac:dyDescent="0.25">
      <c r="A2650" t="s">
        <v>165</v>
      </c>
      <c r="B2650">
        <v>426</v>
      </c>
      <c r="C2650">
        <v>14958</v>
      </c>
      <c r="D2650" s="81">
        <v>44361</v>
      </c>
      <c r="E2650" s="49" t="s">
        <v>1832</v>
      </c>
      <c r="F2650" t="s">
        <v>1257</v>
      </c>
      <c r="H2650" s="3">
        <v>20000</v>
      </c>
      <c r="I2650" s="3">
        <f t="shared" si="45"/>
        <v>135914.56999999998</v>
      </c>
    </row>
    <row r="2651" spans="1:9" x14ac:dyDescent="0.25">
      <c r="B2651">
        <v>421</v>
      </c>
      <c r="C2651">
        <v>14959</v>
      </c>
      <c r="D2651" s="81">
        <v>44361</v>
      </c>
      <c r="E2651" s="49" t="s">
        <v>1787</v>
      </c>
      <c r="F2651" t="s">
        <v>1833</v>
      </c>
      <c r="H2651" s="3">
        <v>6000</v>
      </c>
      <c r="I2651" s="3">
        <f t="shared" si="45"/>
        <v>129914.56999999998</v>
      </c>
    </row>
    <row r="2652" spans="1:9" x14ac:dyDescent="0.25">
      <c r="A2652" t="s">
        <v>165</v>
      </c>
      <c r="B2652">
        <v>426</v>
      </c>
      <c r="C2652">
        <v>14960</v>
      </c>
      <c r="D2652" s="81">
        <v>44361</v>
      </c>
      <c r="E2652" s="49" t="s">
        <v>1834</v>
      </c>
      <c r="F2652" t="s">
        <v>1835</v>
      </c>
      <c r="H2652" s="3">
        <v>10000</v>
      </c>
      <c r="I2652" s="3">
        <f t="shared" si="45"/>
        <v>119914.56999999998</v>
      </c>
    </row>
    <row r="2653" spans="1:9" x14ac:dyDescent="0.25">
      <c r="A2653" t="s">
        <v>165</v>
      </c>
      <c r="B2653">
        <v>426</v>
      </c>
      <c r="C2653">
        <v>14961</v>
      </c>
      <c r="D2653" s="81">
        <v>44361</v>
      </c>
      <c r="E2653" s="49" t="s">
        <v>1836</v>
      </c>
      <c r="F2653" t="s">
        <v>1837</v>
      </c>
      <c r="H2653" s="3">
        <v>26267.05</v>
      </c>
      <c r="I2653" s="3">
        <f t="shared" si="45"/>
        <v>93647.519999999975</v>
      </c>
    </row>
    <row r="2654" spans="1:9" x14ac:dyDescent="0.25">
      <c r="A2654" t="s">
        <v>165</v>
      </c>
      <c r="B2654">
        <v>426</v>
      </c>
      <c r="C2654">
        <v>14962</v>
      </c>
      <c r="D2654" s="81">
        <v>44361</v>
      </c>
      <c r="E2654" s="49" t="s">
        <v>1854</v>
      </c>
      <c r="F2654" t="s">
        <v>1853</v>
      </c>
      <c r="H2654" s="3">
        <v>56268.05</v>
      </c>
      <c r="I2654" s="3">
        <f t="shared" si="45"/>
        <v>37379.469999999972</v>
      </c>
    </row>
    <row r="2655" spans="1:9" x14ac:dyDescent="0.25">
      <c r="B2655">
        <v>421</v>
      </c>
      <c r="C2655">
        <v>14963</v>
      </c>
      <c r="D2655" s="81">
        <v>44361</v>
      </c>
      <c r="E2655" s="49" t="s">
        <v>1838</v>
      </c>
      <c r="F2655" t="s">
        <v>1839</v>
      </c>
      <c r="H2655" s="3">
        <v>60430</v>
      </c>
      <c r="I2655" s="3">
        <f t="shared" si="45"/>
        <v>-23050.530000000028</v>
      </c>
    </row>
    <row r="2656" spans="1:9" x14ac:dyDescent="0.25">
      <c r="A2656" t="s">
        <v>165</v>
      </c>
      <c r="B2656">
        <v>346</v>
      </c>
      <c r="C2656">
        <v>14964</v>
      </c>
      <c r="D2656" s="81">
        <v>44362</v>
      </c>
      <c r="E2656" s="49" t="s">
        <v>1840</v>
      </c>
      <c r="F2656" t="s">
        <v>1257</v>
      </c>
      <c r="H2656" s="3">
        <v>12285</v>
      </c>
      <c r="I2656" s="3">
        <f t="shared" si="45"/>
        <v>-35335.530000000028</v>
      </c>
    </row>
    <row r="2657" spans="1:9" x14ac:dyDescent="0.25">
      <c r="B2657">
        <v>421</v>
      </c>
      <c r="C2657">
        <v>14965</v>
      </c>
      <c r="D2657" s="81">
        <v>44362</v>
      </c>
      <c r="E2657" s="49" t="s">
        <v>174</v>
      </c>
      <c r="F2657" t="s">
        <v>1841</v>
      </c>
      <c r="H2657" s="3">
        <v>20000</v>
      </c>
      <c r="I2657" s="3">
        <f t="shared" si="45"/>
        <v>-55335.530000000028</v>
      </c>
    </row>
    <row r="2658" spans="1:9" x14ac:dyDescent="0.25">
      <c r="C2658">
        <v>14966</v>
      </c>
      <c r="D2658" s="81">
        <v>44362</v>
      </c>
      <c r="E2658" s="49" t="s">
        <v>43</v>
      </c>
      <c r="F2658" t="s">
        <v>43</v>
      </c>
      <c r="I2658" s="3">
        <f t="shared" si="45"/>
        <v>-55335.530000000028</v>
      </c>
    </row>
    <row r="2659" spans="1:9" x14ac:dyDescent="0.25">
      <c r="D2659" s="81">
        <v>44365</v>
      </c>
      <c r="E2659" s="49" t="s">
        <v>41</v>
      </c>
      <c r="F2659" t="s">
        <v>41</v>
      </c>
      <c r="G2659" s="108">
        <v>86000</v>
      </c>
      <c r="I2659" s="3">
        <f t="shared" si="45"/>
        <v>30664.469999999972</v>
      </c>
    </row>
    <row r="2660" spans="1:9" x14ac:dyDescent="0.25">
      <c r="D2660" s="81">
        <v>44366</v>
      </c>
      <c r="E2660" s="49" t="s">
        <v>41</v>
      </c>
      <c r="F2660" t="s">
        <v>41</v>
      </c>
      <c r="G2660" s="108">
        <v>92087.5</v>
      </c>
      <c r="I2660" s="3">
        <f t="shared" si="45"/>
        <v>122751.96999999997</v>
      </c>
    </row>
    <row r="2661" spans="1:9" x14ac:dyDescent="0.25">
      <c r="B2661">
        <v>299</v>
      </c>
      <c r="C2661">
        <v>14967</v>
      </c>
      <c r="D2661" s="81">
        <v>44368</v>
      </c>
      <c r="E2661" s="49" t="s">
        <v>1842</v>
      </c>
      <c r="F2661" t="s">
        <v>1843</v>
      </c>
      <c r="H2661" s="3">
        <v>3000</v>
      </c>
      <c r="I2661" s="3">
        <f t="shared" si="45"/>
        <v>119751.96999999997</v>
      </c>
    </row>
    <row r="2662" spans="1:9" x14ac:dyDescent="0.25">
      <c r="B2662">
        <v>299</v>
      </c>
      <c r="C2662">
        <v>14968</v>
      </c>
      <c r="D2662" s="81">
        <v>44368</v>
      </c>
      <c r="E2662" s="49" t="s">
        <v>1844</v>
      </c>
      <c r="F2662" t="s">
        <v>1637</v>
      </c>
      <c r="H2662" s="3">
        <v>4090</v>
      </c>
      <c r="I2662" s="3">
        <f t="shared" si="45"/>
        <v>115661.96999999997</v>
      </c>
    </row>
    <row r="2663" spans="1:9" x14ac:dyDescent="0.25">
      <c r="B2663">
        <v>299</v>
      </c>
      <c r="C2663">
        <v>14969</v>
      </c>
      <c r="D2663" s="81">
        <v>44368</v>
      </c>
      <c r="E2663" s="49" t="s">
        <v>1845</v>
      </c>
      <c r="F2663" t="s">
        <v>1748</v>
      </c>
      <c r="H2663" s="3">
        <v>3500</v>
      </c>
      <c r="I2663" s="3">
        <f t="shared" si="45"/>
        <v>112161.96999999997</v>
      </c>
    </row>
    <row r="2664" spans="1:9" x14ac:dyDescent="0.25">
      <c r="A2664" t="s">
        <v>165</v>
      </c>
      <c r="B2664">
        <v>299</v>
      </c>
      <c r="C2664">
        <v>14970</v>
      </c>
      <c r="D2664" s="81">
        <v>44369</v>
      </c>
      <c r="E2664" s="49" t="s">
        <v>334</v>
      </c>
      <c r="F2664" t="s">
        <v>336</v>
      </c>
      <c r="H2664" s="3">
        <v>23319.85</v>
      </c>
      <c r="I2664" s="3">
        <f t="shared" si="45"/>
        <v>88842.119999999966</v>
      </c>
    </row>
    <row r="2665" spans="1:9" x14ac:dyDescent="0.25">
      <c r="B2665">
        <v>427</v>
      </c>
      <c r="C2665">
        <v>14971</v>
      </c>
      <c r="D2665" s="81">
        <v>44370</v>
      </c>
      <c r="E2665" s="49" t="s">
        <v>1846</v>
      </c>
      <c r="F2665" t="s">
        <v>1847</v>
      </c>
      <c r="H2665" s="3">
        <v>8100</v>
      </c>
      <c r="I2665" s="3">
        <f t="shared" si="45"/>
        <v>80742.119999999966</v>
      </c>
    </row>
    <row r="2666" spans="1:9" x14ac:dyDescent="0.25">
      <c r="B2666">
        <v>122</v>
      </c>
      <c r="C2666">
        <v>14972</v>
      </c>
      <c r="D2666" s="81">
        <v>44370</v>
      </c>
      <c r="E2666" s="49" t="s">
        <v>1848</v>
      </c>
      <c r="F2666" t="s">
        <v>1257</v>
      </c>
      <c r="H2666" s="3">
        <v>20000</v>
      </c>
      <c r="I2666" s="3">
        <f t="shared" si="45"/>
        <v>60742.119999999966</v>
      </c>
    </row>
    <row r="2667" spans="1:9" x14ac:dyDescent="0.25">
      <c r="B2667">
        <v>122</v>
      </c>
      <c r="C2667">
        <v>14973</v>
      </c>
      <c r="D2667" s="81">
        <v>44370</v>
      </c>
      <c r="E2667" s="49" t="s">
        <v>1848</v>
      </c>
      <c r="F2667" t="s">
        <v>1748</v>
      </c>
      <c r="H2667" s="3">
        <v>20000</v>
      </c>
      <c r="I2667" s="3">
        <f t="shared" si="45"/>
        <v>40742.119999999966</v>
      </c>
    </row>
    <row r="2668" spans="1:9" x14ac:dyDescent="0.25">
      <c r="B2668">
        <v>122</v>
      </c>
      <c r="C2668">
        <v>14974</v>
      </c>
      <c r="D2668" s="81">
        <v>44370</v>
      </c>
      <c r="E2668" s="49" t="s">
        <v>1848</v>
      </c>
      <c r="F2668" t="s">
        <v>1584</v>
      </c>
      <c r="H2668" s="3">
        <v>20000</v>
      </c>
      <c r="I2668" s="3">
        <f t="shared" si="45"/>
        <v>20742.119999999966</v>
      </c>
    </row>
    <row r="2669" spans="1:9" x14ac:dyDescent="0.25">
      <c r="B2669">
        <v>122</v>
      </c>
      <c r="C2669">
        <v>14975</v>
      </c>
      <c r="D2669" s="81">
        <v>44370</v>
      </c>
      <c r="E2669" s="49" t="s">
        <v>1848</v>
      </c>
      <c r="F2669" t="s">
        <v>1637</v>
      </c>
      <c r="H2669" s="3">
        <v>20000</v>
      </c>
      <c r="I2669" s="3">
        <f t="shared" si="45"/>
        <v>742.11999999996624</v>
      </c>
    </row>
    <row r="2670" spans="1:9" x14ac:dyDescent="0.25">
      <c r="B2670">
        <v>122</v>
      </c>
      <c r="C2670">
        <v>14976</v>
      </c>
      <c r="D2670" s="81">
        <v>44370</v>
      </c>
      <c r="E2670" s="49" t="s">
        <v>1849</v>
      </c>
      <c r="F2670" t="s">
        <v>1315</v>
      </c>
      <c r="H2670" s="3">
        <v>15000</v>
      </c>
      <c r="I2670" s="3">
        <f t="shared" si="45"/>
        <v>-14257.880000000034</v>
      </c>
    </row>
    <row r="2671" spans="1:9" x14ac:dyDescent="0.25">
      <c r="B2671">
        <v>122</v>
      </c>
      <c r="C2671">
        <v>14977</v>
      </c>
      <c r="D2671" s="81">
        <v>44370</v>
      </c>
      <c r="E2671" s="49" t="s">
        <v>1848</v>
      </c>
      <c r="F2671" t="s">
        <v>1805</v>
      </c>
      <c r="H2671" s="3">
        <v>15000</v>
      </c>
      <c r="I2671" s="3">
        <f t="shared" si="45"/>
        <v>-29257.880000000034</v>
      </c>
    </row>
    <row r="2672" spans="1:9" x14ac:dyDescent="0.25">
      <c r="B2672">
        <v>122</v>
      </c>
      <c r="C2672">
        <v>14978</v>
      </c>
      <c r="D2672" s="81">
        <v>44370</v>
      </c>
      <c r="E2672" s="49" t="s">
        <v>1848</v>
      </c>
      <c r="F2672" t="s">
        <v>1821</v>
      </c>
      <c r="H2672" s="3">
        <v>15000</v>
      </c>
      <c r="I2672" s="3">
        <f t="shared" si="45"/>
        <v>-44257.880000000034</v>
      </c>
    </row>
    <row r="2673" spans="2:9" x14ac:dyDescent="0.25">
      <c r="B2673">
        <v>122</v>
      </c>
      <c r="C2673">
        <v>14979</v>
      </c>
      <c r="D2673" s="81">
        <v>44370</v>
      </c>
      <c r="E2673" s="49" t="s">
        <v>1848</v>
      </c>
      <c r="F2673" t="s">
        <v>1582</v>
      </c>
      <c r="H2673" s="3">
        <v>10000</v>
      </c>
      <c r="I2673" s="3">
        <f t="shared" si="45"/>
        <v>-54257.880000000034</v>
      </c>
    </row>
    <row r="2674" spans="2:9" x14ac:dyDescent="0.25">
      <c r="C2674">
        <v>14980</v>
      </c>
      <c r="D2674" s="81">
        <v>44370</v>
      </c>
      <c r="E2674" s="49" t="s">
        <v>43</v>
      </c>
      <c r="F2674" t="s">
        <v>43</v>
      </c>
      <c r="I2674" s="3">
        <f t="shared" si="45"/>
        <v>-54257.880000000034</v>
      </c>
    </row>
    <row r="2675" spans="2:9" x14ac:dyDescent="0.25">
      <c r="B2675">
        <v>122</v>
      </c>
      <c r="C2675">
        <v>14981</v>
      </c>
      <c r="D2675" s="81">
        <v>44370</v>
      </c>
      <c r="E2675" s="49" t="s">
        <v>1848</v>
      </c>
      <c r="F2675" t="s">
        <v>1750</v>
      </c>
      <c r="H2675" s="3">
        <v>10000</v>
      </c>
      <c r="I2675" s="3">
        <f t="shared" si="45"/>
        <v>-64257.880000000034</v>
      </c>
    </row>
    <row r="2676" spans="2:9" x14ac:dyDescent="0.25">
      <c r="B2676">
        <v>122</v>
      </c>
      <c r="C2676">
        <v>14982</v>
      </c>
      <c r="D2676" s="81">
        <v>44370</v>
      </c>
      <c r="E2676" s="49" t="s">
        <v>1849</v>
      </c>
      <c r="F2676" t="s">
        <v>1806</v>
      </c>
      <c r="H2676" s="3">
        <v>10000</v>
      </c>
      <c r="I2676" s="3">
        <f t="shared" si="45"/>
        <v>-74257.880000000034</v>
      </c>
    </row>
    <row r="2677" spans="2:9" x14ac:dyDescent="0.25">
      <c r="B2677">
        <v>122</v>
      </c>
      <c r="C2677">
        <v>14983</v>
      </c>
      <c r="D2677" s="81">
        <v>44370</v>
      </c>
      <c r="E2677" s="49" t="s">
        <v>1848</v>
      </c>
      <c r="F2677" t="s">
        <v>1465</v>
      </c>
      <c r="H2677" s="3">
        <v>10000</v>
      </c>
      <c r="I2677" s="3">
        <f t="shared" si="45"/>
        <v>-84257.880000000034</v>
      </c>
    </row>
    <row r="2678" spans="2:9" x14ac:dyDescent="0.25">
      <c r="B2678">
        <v>122</v>
      </c>
      <c r="C2678">
        <v>14984</v>
      </c>
      <c r="D2678" s="81">
        <v>44370</v>
      </c>
      <c r="E2678" s="49" t="s">
        <v>1848</v>
      </c>
      <c r="F2678" t="s">
        <v>49</v>
      </c>
      <c r="H2678" s="3">
        <v>9000</v>
      </c>
      <c r="I2678" s="3">
        <f t="shared" si="45"/>
        <v>-93257.880000000034</v>
      </c>
    </row>
    <row r="2679" spans="2:9" x14ac:dyDescent="0.25">
      <c r="B2679">
        <v>122</v>
      </c>
      <c r="C2679">
        <v>14985</v>
      </c>
      <c r="D2679" s="81">
        <v>44370</v>
      </c>
      <c r="E2679" s="49" t="s">
        <v>1848</v>
      </c>
      <c r="F2679" t="s">
        <v>1807</v>
      </c>
      <c r="H2679" s="3">
        <v>9000</v>
      </c>
      <c r="I2679" s="3">
        <f t="shared" si="45"/>
        <v>-102257.88000000003</v>
      </c>
    </row>
    <row r="2680" spans="2:9" x14ac:dyDescent="0.25">
      <c r="B2680">
        <v>122</v>
      </c>
      <c r="C2680">
        <v>14986</v>
      </c>
      <c r="D2680" s="81">
        <v>44370</v>
      </c>
      <c r="E2680" s="49" t="s">
        <v>1848</v>
      </c>
      <c r="F2680" t="s">
        <v>1645</v>
      </c>
      <c r="H2680" s="3">
        <v>8000</v>
      </c>
      <c r="I2680" s="3">
        <f t="shared" si="45"/>
        <v>-110257.88000000003</v>
      </c>
    </row>
    <row r="2681" spans="2:9" x14ac:dyDescent="0.25">
      <c r="B2681">
        <v>122</v>
      </c>
      <c r="C2681">
        <v>14987</v>
      </c>
      <c r="D2681" s="81">
        <v>44370</v>
      </c>
      <c r="E2681" s="49" t="s">
        <v>1848</v>
      </c>
      <c r="F2681" t="s">
        <v>1610</v>
      </c>
      <c r="H2681" s="3">
        <v>18000</v>
      </c>
      <c r="I2681" s="3">
        <f t="shared" ref="I2681:I2744" si="46">+I2680+G2681-H2681</f>
        <v>-128257.88000000003</v>
      </c>
    </row>
    <row r="2682" spans="2:9" x14ac:dyDescent="0.25">
      <c r="B2682">
        <v>122</v>
      </c>
      <c r="C2682">
        <v>14988</v>
      </c>
      <c r="D2682" s="81">
        <v>44370</v>
      </c>
      <c r="E2682" s="49" t="s">
        <v>1849</v>
      </c>
      <c r="F2682" t="s">
        <v>1462</v>
      </c>
      <c r="H2682" s="3">
        <v>12000</v>
      </c>
      <c r="I2682" s="3">
        <f t="shared" si="46"/>
        <v>-140257.88000000003</v>
      </c>
    </row>
    <row r="2683" spans="2:9" x14ac:dyDescent="0.25">
      <c r="B2683">
        <v>122</v>
      </c>
      <c r="C2683">
        <v>14989</v>
      </c>
      <c r="D2683" s="81">
        <v>44370</v>
      </c>
      <c r="E2683" s="49" t="s">
        <v>1848</v>
      </c>
      <c r="F2683" t="s">
        <v>1356</v>
      </c>
      <c r="H2683" s="3">
        <v>5000</v>
      </c>
      <c r="I2683" s="3">
        <f t="shared" si="46"/>
        <v>-145257.88000000003</v>
      </c>
    </row>
    <row r="2684" spans="2:9" x14ac:dyDescent="0.25">
      <c r="B2684">
        <v>122</v>
      </c>
      <c r="C2684">
        <v>14990</v>
      </c>
      <c r="D2684" s="81">
        <v>44370</v>
      </c>
      <c r="E2684" s="49" t="s">
        <v>1848</v>
      </c>
      <c r="F2684" t="s">
        <v>1808</v>
      </c>
      <c r="H2684" s="3">
        <v>12000</v>
      </c>
      <c r="I2684" s="3">
        <f t="shared" si="46"/>
        <v>-157257.88000000003</v>
      </c>
    </row>
    <row r="2685" spans="2:9" x14ac:dyDescent="0.25">
      <c r="B2685">
        <v>122</v>
      </c>
      <c r="C2685">
        <v>14991</v>
      </c>
      <c r="D2685" s="81">
        <v>44370</v>
      </c>
      <c r="E2685" s="49" t="s">
        <v>1850</v>
      </c>
      <c r="F2685" t="s">
        <v>293</v>
      </c>
      <c r="H2685" s="3">
        <v>5000</v>
      </c>
      <c r="I2685" s="3">
        <f t="shared" si="46"/>
        <v>-162257.88000000003</v>
      </c>
    </row>
    <row r="2686" spans="2:9" x14ac:dyDescent="0.25">
      <c r="B2686">
        <v>122</v>
      </c>
      <c r="C2686">
        <v>14992</v>
      </c>
      <c r="D2686" s="81">
        <v>44370</v>
      </c>
      <c r="E2686" s="49" t="s">
        <v>1850</v>
      </c>
      <c r="F2686" t="s">
        <v>419</v>
      </c>
      <c r="H2686" s="3">
        <v>15000</v>
      </c>
      <c r="I2686" s="3">
        <f t="shared" si="46"/>
        <v>-177257.88000000003</v>
      </c>
    </row>
    <row r="2687" spans="2:9" x14ac:dyDescent="0.25">
      <c r="B2687">
        <v>122</v>
      </c>
      <c r="C2687">
        <v>14993</v>
      </c>
      <c r="D2687" s="81">
        <v>44370</v>
      </c>
      <c r="E2687" s="49" t="s">
        <v>1850</v>
      </c>
      <c r="F2687" t="s">
        <v>1264</v>
      </c>
      <c r="H2687" s="3">
        <v>10000</v>
      </c>
      <c r="I2687" s="3">
        <f t="shared" si="46"/>
        <v>-187257.88000000003</v>
      </c>
    </row>
    <row r="2688" spans="2:9" x14ac:dyDescent="0.25">
      <c r="B2688">
        <v>293</v>
      </c>
      <c r="C2688">
        <v>14994</v>
      </c>
      <c r="D2688" s="81">
        <v>44370</v>
      </c>
      <c r="E2688" s="49" t="s">
        <v>1702</v>
      </c>
      <c r="F2688" t="s">
        <v>1810</v>
      </c>
      <c r="H2688" s="3">
        <v>4000</v>
      </c>
      <c r="I2688" s="3">
        <f t="shared" si="46"/>
        <v>-191257.88000000003</v>
      </c>
    </row>
    <row r="2689" spans="1:9" x14ac:dyDescent="0.25">
      <c r="B2689">
        <v>293</v>
      </c>
      <c r="C2689">
        <v>14995</v>
      </c>
      <c r="D2689" s="81">
        <v>44370</v>
      </c>
      <c r="E2689" s="49" t="s">
        <v>1811</v>
      </c>
      <c r="F2689" t="s">
        <v>1602</v>
      </c>
      <c r="H2689" s="3">
        <v>3000</v>
      </c>
      <c r="I2689" s="3">
        <f t="shared" si="46"/>
        <v>-194257.88000000003</v>
      </c>
    </row>
    <row r="2690" spans="1:9" x14ac:dyDescent="0.25">
      <c r="B2690">
        <v>293</v>
      </c>
      <c r="C2690">
        <v>14996</v>
      </c>
      <c r="D2690" s="81">
        <v>44370</v>
      </c>
      <c r="E2690" s="49" t="s">
        <v>1813</v>
      </c>
      <c r="F2690" t="s">
        <v>1592</v>
      </c>
      <c r="H2690" s="3">
        <v>3500</v>
      </c>
      <c r="I2690" s="3">
        <f t="shared" si="46"/>
        <v>-197757.88000000003</v>
      </c>
    </row>
    <row r="2691" spans="1:9" x14ac:dyDescent="0.25">
      <c r="B2691">
        <v>231</v>
      </c>
      <c r="C2691">
        <v>14997</v>
      </c>
      <c r="D2691" s="81">
        <v>44370</v>
      </c>
      <c r="E2691" s="49" t="s">
        <v>1851</v>
      </c>
      <c r="F2691" t="s">
        <v>1852</v>
      </c>
      <c r="H2691" s="3">
        <v>3500</v>
      </c>
      <c r="I2691" s="3">
        <f t="shared" si="46"/>
        <v>-201257.88000000003</v>
      </c>
    </row>
    <row r="2692" spans="1:9" x14ac:dyDescent="0.25">
      <c r="A2692" t="s">
        <v>165</v>
      </c>
      <c r="B2692">
        <v>231</v>
      </c>
      <c r="C2692">
        <v>14998</v>
      </c>
      <c r="D2692" s="81">
        <v>44376</v>
      </c>
      <c r="E2692" s="49" t="s">
        <v>1851</v>
      </c>
      <c r="F2692" t="s">
        <v>1855</v>
      </c>
      <c r="H2692" s="3">
        <v>15500</v>
      </c>
      <c r="I2692" s="3">
        <f t="shared" si="46"/>
        <v>-216757.88000000003</v>
      </c>
    </row>
    <row r="2693" spans="1:9" x14ac:dyDescent="0.25">
      <c r="B2693">
        <v>213</v>
      </c>
      <c r="C2693">
        <v>14999</v>
      </c>
      <c r="D2693" s="81">
        <v>44376</v>
      </c>
      <c r="E2693" s="49" t="s">
        <v>1857</v>
      </c>
      <c r="F2693" t="s">
        <v>1257</v>
      </c>
      <c r="H2693" s="3">
        <v>8991</v>
      </c>
      <c r="I2693" s="3">
        <f t="shared" si="46"/>
        <v>-225748.88000000003</v>
      </c>
    </row>
    <row r="2694" spans="1:9" x14ac:dyDescent="0.25">
      <c r="B2694">
        <v>221</v>
      </c>
      <c r="C2694">
        <v>15000</v>
      </c>
      <c r="D2694" s="81">
        <v>44376</v>
      </c>
      <c r="E2694" s="49" t="s">
        <v>1856</v>
      </c>
      <c r="F2694" t="s">
        <v>464</v>
      </c>
      <c r="H2694" s="3">
        <v>30599.15</v>
      </c>
      <c r="I2694" s="3">
        <f t="shared" si="46"/>
        <v>-256348.03000000003</v>
      </c>
    </row>
    <row r="2695" spans="1:9" x14ac:dyDescent="0.25">
      <c r="B2695">
        <v>292</v>
      </c>
      <c r="F2695" t="s">
        <v>1858</v>
      </c>
      <c r="H2695" s="3">
        <v>2160.64</v>
      </c>
      <c r="I2695" s="3">
        <f t="shared" si="46"/>
        <v>-258508.67000000004</v>
      </c>
    </row>
    <row r="2697" spans="1:9" x14ac:dyDescent="0.25">
      <c r="G2697" s="108">
        <f>SUM(G2608:G2696)</f>
        <v>1178087.5</v>
      </c>
      <c r="H2697" s="3">
        <f>SUM(H2609:H2696)</f>
        <v>1317107.4099999999</v>
      </c>
    </row>
    <row r="2699" spans="1:9" x14ac:dyDescent="0.25">
      <c r="A2699" t="s">
        <v>158</v>
      </c>
      <c r="B2699">
        <v>343</v>
      </c>
      <c r="C2699">
        <v>15001</v>
      </c>
      <c r="D2699" s="81">
        <v>44378</v>
      </c>
      <c r="E2699" s="49" t="s">
        <v>1902</v>
      </c>
      <c r="F2699" t="s">
        <v>1859</v>
      </c>
      <c r="H2699" s="3">
        <v>5000</v>
      </c>
      <c r="I2699" s="3">
        <f>+I2695+G2699-H2699</f>
        <v>-263508.67000000004</v>
      </c>
    </row>
    <row r="2700" spans="1:9" x14ac:dyDescent="0.25">
      <c r="A2700" t="s">
        <v>158</v>
      </c>
      <c r="B2700">
        <v>426</v>
      </c>
      <c r="C2700">
        <v>15002</v>
      </c>
      <c r="D2700" s="81">
        <v>44378</v>
      </c>
      <c r="E2700" s="49" t="s">
        <v>1903</v>
      </c>
      <c r="F2700" t="s">
        <v>1339</v>
      </c>
      <c r="H2700" s="3">
        <v>10000</v>
      </c>
      <c r="I2700" s="3">
        <f t="shared" si="46"/>
        <v>-273508.67000000004</v>
      </c>
    </row>
    <row r="2701" spans="1:9" x14ac:dyDescent="0.25">
      <c r="A2701" t="s">
        <v>158</v>
      </c>
      <c r="B2701">
        <v>421</v>
      </c>
      <c r="C2701">
        <v>15003</v>
      </c>
      <c r="D2701" s="81">
        <v>44379</v>
      </c>
      <c r="E2701" s="49" t="s">
        <v>1860</v>
      </c>
      <c r="F2701" t="s">
        <v>1861</v>
      </c>
      <c r="H2701" s="3">
        <v>10000</v>
      </c>
      <c r="I2701" s="3">
        <f t="shared" si="46"/>
        <v>-283508.67000000004</v>
      </c>
    </row>
    <row r="2702" spans="1:9" x14ac:dyDescent="0.25">
      <c r="A2702" t="s">
        <v>158</v>
      </c>
      <c r="B2702">
        <v>426</v>
      </c>
      <c r="C2702">
        <v>15004</v>
      </c>
      <c r="D2702" s="81">
        <v>44380</v>
      </c>
      <c r="E2702" s="49" t="s">
        <v>1904</v>
      </c>
      <c r="F2702" t="s">
        <v>1862</v>
      </c>
      <c r="H2702" s="3">
        <v>10000</v>
      </c>
      <c r="I2702" s="3">
        <f t="shared" si="46"/>
        <v>-293508.67000000004</v>
      </c>
    </row>
    <row r="2703" spans="1:9" x14ac:dyDescent="0.25">
      <c r="A2703" t="s">
        <v>158</v>
      </c>
      <c r="B2703">
        <v>231</v>
      </c>
      <c r="C2703">
        <v>15005</v>
      </c>
      <c r="D2703" s="81">
        <v>44380</v>
      </c>
      <c r="E2703" s="49" t="s">
        <v>1905</v>
      </c>
      <c r="F2703" t="s">
        <v>1364</v>
      </c>
      <c r="H2703" s="3">
        <v>6000</v>
      </c>
      <c r="I2703" s="3">
        <f t="shared" si="46"/>
        <v>-299508.67000000004</v>
      </c>
    </row>
    <row r="2704" spans="1:9" x14ac:dyDescent="0.25">
      <c r="A2704" t="s">
        <v>158</v>
      </c>
      <c r="B2704">
        <v>426</v>
      </c>
      <c r="C2704">
        <v>15006</v>
      </c>
      <c r="D2704" s="81">
        <v>44380</v>
      </c>
      <c r="E2704" s="49" t="s">
        <v>1906</v>
      </c>
      <c r="F2704" t="s">
        <v>1404</v>
      </c>
      <c r="H2704" s="3">
        <v>3500</v>
      </c>
      <c r="I2704" s="3">
        <f t="shared" si="46"/>
        <v>-303008.67000000004</v>
      </c>
    </row>
    <row r="2705" spans="1:9" x14ac:dyDescent="0.25">
      <c r="D2705" s="81">
        <v>44383</v>
      </c>
      <c r="E2705" s="49" t="s">
        <v>41</v>
      </c>
      <c r="F2705" t="s">
        <v>41</v>
      </c>
      <c r="G2705" s="108">
        <v>1000000</v>
      </c>
      <c r="I2705" s="3">
        <f t="shared" si="46"/>
        <v>696991.33</v>
      </c>
    </row>
    <row r="2706" spans="1:9" x14ac:dyDescent="0.25">
      <c r="A2706" t="s">
        <v>158</v>
      </c>
      <c r="B2706">
        <v>345</v>
      </c>
      <c r="C2706">
        <v>15007</v>
      </c>
      <c r="D2706" s="81">
        <v>44384</v>
      </c>
      <c r="E2706" s="49" t="s">
        <v>1863</v>
      </c>
      <c r="F2706" t="s">
        <v>1399</v>
      </c>
      <c r="H2706" s="3">
        <v>30000</v>
      </c>
      <c r="I2706" s="3">
        <f t="shared" si="46"/>
        <v>666991.32999999996</v>
      </c>
    </row>
    <row r="2707" spans="1:9" x14ac:dyDescent="0.25">
      <c r="A2707" t="s">
        <v>158</v>
      </c>
      <c r="B2707">
        <v>345</v>
      </c>
      <c r="C2707">
        <v>15008</v>
      </c>
      <c r="D2707" s="81">
        <v>44384</v>
      </c>
      <c r="E2707" s="49" t="s">
        <v>1864</v>
      </c>
      <c r="F2707" t="s">
        <v>1257</v>
      </c>
      <c r="H2707" s="3">
        <v>5000</v>
      </c>
      <c r="I2707" s="3">
        <f t="shared" si="46"/>
        <v>661991.32999999996</v>
      </c>
    </row>
    <row r="2708" spans="1:9" x14ac:dyDescent="0.25">
      <c r="A2708" t="s">
        <v>158</v>
      </c>
      <c r="B2708">
        <v>342</v>
      </c>
      <c r="C2708">
        <v>15009</v>
      </c>
      <c r="D2708" s="81">
        <v>44384</v>
      </c>
      <c r="E2708" s="49" t="s">
        <v>1769</v>
      </c>
      <c r="F2708" t="s">
        <v>1388</v>
      </c>
      <c r="H2708" s="3">
        <v>40000</v>
      </c>
      <c r="I2708" s="3">
        <f t="shared" si="46"/>
        <v>621991.32999999996</v>
      </c>
    </row>
    <row r="2709" spans="1:9" x14ac:dyDescent="0.25">
      <c r="A2709" t="s">
        <v>158</v>
      </c>
      <c r="B2709">
        <v>293</v>
      </c>
      <c r="C2709">
        <v>15010</v>
      </c>
      <c r="D2709" s="81">
        <v>44384</v>
      </c>
      <c r="E2709" s="49" t="s">
        <v>1763</v>
      </c>
      <c r="F2709" t="s">
        <v>1683</v>
      </c>
      <c r="H2709" s="3">
        <v>85500</v>
      </c>
      <c r="I2709" s="3">
        <f t="shared" si="46"/>
        <v>536491.32999999996</v>
      </c>
    </row>
    <row r="2710" spans="1:9" x14ac:dyDescent="0.25">
      <c r="A2710" t="s">
        <v>158</v>
      </c>
      <c r="B2710">
        <v>342</v>
      </c>
      <c r="C2710">
        <v>15011</v>
      </c>
      <c r="D2710" s="81">
        <v>44384</v>
      </c>
      <c r="E2710" s="49" t="s">
        <v>1769</v>
      </c>
      <c r="F2710" t="s">
        <v>1687</v>
      </c>
      <c r="H2710" s="3">
        <v>75000</v>
      </c>
      <c r="I2710" s="3">
        <f t="shared" si="46"/>
        <v>461491.32999999996</v>
      </c>
    </row>
    <row r="2711" spans="1:9" x14ac:dyDescent="0.25">
      <c r="A2711" t="s">
        <v>158</v>
      </c>
      <c r="B2711">
        <v>345</v>
      </c>
      <c r="C2711">
        <v>15012</v>
      </c>
      <c r="D2711" s="81">
        <v>44384</v>
      </c>
      <c r="E2711" s="49" t="s">
        <v>1865</v>
      </c>
      <c r="F2711" t="s">
        <v>1866</v>
      </c>
      <c r="H2711" s="3">
        <v>4000</v>
      </c>
      <c r="I2711" s="3">
        <f t="shared" si="46"/>
        <v>457491.32999999996</v>
      </c>
    </row>
    <row r="2712" spans="1:9" x14ac:dyDescent="0.25">
      <c r="A2712" t="s">
        <v>158</v>
      </c>
      <c r="B2712">
        <v>122</v>
      </c>
      <c r="C2712">
        <v>15013</v>
      </c>
      <c r="D2712" s="81">
        <v>44384</v>
      </c>
      <c r="E2712" s="49" t="s">
        <v>182</v>
      </c>
      <c r="F2712" t="s">
        <v>1867</v>
      </c>
      <c r="H2712" s="3">
        <v>12000</v>
      </c>
      <c r="I2712" s="3">
        <f t="shared" si="46"/>
        <v>445491.32999999996</v>
      </c>
    </row>
    <row r="2713" spans="1:9" x14ac:dyDescent="0.25">
      <c r="A2713" t="s">
        <v>158</v>
      </c>
      <c r="B2713">
        <v>151</v>
      </c>
      <c r="C2713">
        <v>15014</v>
      </c>
      <c r="D2713" s="81">
        <v>44384</v>
      </c>
      <c r="E2713" s="49" t="s">
        <v>1907</v>
      </c>
      <c r="F2713" t="s">
        <v>1868</v>
      </c>
      <c r="H2713" s="3">
        <v>6000</v>
      </c>
      <c r="I2713" s="3">
        <f t="shared" si="46"/>
        <v>439491.32999999996</v>
      </c>
    </row>
    <row r="2714" spans="1:9" x14ac:dyDescent="0.25">
      <c r="A2714" t="s">
        <v>158</v>
      </c>
      <c r="B2714">
        <v>421</v>
      </c>
      <c r="C2714">
        <v>15015</v>
      </c>
      <c r="D2714" s="81">
        <v>44384</v>
      </c>
      <c r="E2714" s="49" t="s">
        <v>1722</v>
      </c>
      <c r="F2714" t="s">
        <v>1579</v>
      </c>
      <c r="H2714" s="3">
        <v>5000</v>
      </c>
      <c r="I2714" s="3">
        <f t="shared" si="46"/>
        <v>434491.32999999996</v>
      </c>
    </row>
    <row r="2715" spans="1:9" x14ac:dyDescent="0.25">
      <c r="A2715" t="s">
        <v>158</v>
      </c>
      <c r="B2715">
        <v>421</v>
      </c>
      <c r="C2715">
        <v>15016</v>
      </c>
      <c r="D2715" s="81">
        <v>44384</v>
      </c>
      <c r="E2715" s="49" t="s">
        <v>1908</v>
      </c>
      <c r="F2715" t="s">
        <v>1606</v>
      </c>
      <c r="H2715" s="3">
        <v>9500</v>
      </c>
      <c r="I2715" s="3">
        <f t="shared" si="46"/>
        <v>424991.32999999996</v>
      </c>
    </row>
    <row r="2716" spans="1:9" x14ac:dyDescent="0.25">
      <c r="A2716" t="s">
        <v>158</v>
      </c>
      <c r="B2716">
        <v>426</v>
      </c>
      <c r="C2716">
        <v>15017</v>
      </c>
      <c r="D2716" s="81">
        <v>44384</v>
      </c>
      <c r="E2716" s="49" t="s">
        <v>1909</v>
      </c>
      <c r="F2716" t="s">
        <v>1869</v>
      </c>
      <c r="H2716" s="3">
        <v>82138</v>
      </c>
      <c r="I2716" s="3">
        <f t="shared" si="46"/>
        <v>342853.32999999996</v>
      </c>
    </row>
    <row r="2717" spans="1:9" x14ac:dyDescent="0.25">
      <c r="A2717" t="s">
        <v>158</v>
      </c>
      <c r="B2717">
        <v>122</v>
      </c>
      <c r="C2717">
        <v>15018</v>
      </c>
      <c r="D2717" s="81">
        <v>44384</v>
      </c>
      <c r="E2717" s="49" t="s">
        <v>1910</v>
      </c>
      <c r="F2717" t="s">
        <v>1609</v>
      </c>
      <c r="H2717" s="3">
        <v>6000</v>
      </c>
      <c r="I2717" s="3">
        <f t="shared" si="46"/>
        <v>336853.32999999996</v>
      </c>
    </row>
    <row r="2718" spans="1:9" x14ac:dyDescent="0.25">
      <c r="A2718" t="s">
        <v>158</v>
      </c>
      <c r="B2718">
        <v>421</v>
      </c>
      <c r="C2718">
        <v>15019</v>
      </c>
      <c r="D2718" s="81">
        <v>44384</v>
      </c>
      <c r="E2718" s="49" t="s">
        <v>1911</v>
      </c>
      <c r="F2718" t="s">
        <v>1870</v>
      </c>
      <c r="H2718" s="3">
        <v>19234</v>
      </c>
      <c r="I2718" s="3">
        <f t="shared" si="46"/>
        <v>317619.32999999996</v>
      </c>
    </row>
    <row r="2719" spans="1:9" x14ac:dyDescent="0.25">
      <c r="A2719" t="s">
        <v>158</v>
      </c>
      <c r="B2719">
        <v>421</v>
      </c>
      <c r="C2719">
        <v>15020</v>
      </c>
      <c r="D2719" s="81">
        <v>44385</v>
      </c>
      <c r="E2719" s="49" t="s">
        <v>1871</v>
      </c>
      <c r="F2719" t="s">
        <v>1872</v>
      </c>
      <c r="H2719" s="3">
        <v>5000</v>
      </c>
      <c r="I2719" s="3">
        <f t="shared" si="46"/>
        <v>312619.32999999996</v>
      </c>
    </row>
    <row r="2720" spans="1:9" x14ac:dyDescent="0.25">
      <c r="B2720">
        <v>343</v>
      </c>
      <c r="C2720">
        <v>15021</v>
      </c>
      <c r="D2720" s="81">
        <v>44385</v>
      </c>
      <c r="E2720" s="49" t="s">
        <v>1912</v>
      </c>
      <c r="F2720" t="s">
        <v>1873</v>
      </c>
      <c r="H2720" s="3">
        <v>10000</v>
      </c>
      <c r="I2720" s="3">
        <f t="shared" si="46"/>
        <v>302619.32999999996</v>
      </c>
    </row>
    <row r="2721" spans="1:9" x14ac:dyDescent="0.25">
      <c r="A2721" t="s">
        <v>158</v>
      </c>
      <c r="B2721">
        <v>421</v>
      </c>
      <c r="C2721">
        <v>15022</v>
      </c>
      <c r="D2721" s="81">
        <v>44389</v>
      </c>
      <c r="E2721" s="49" t="s">
        <v>1874</v>
      </c>
      <c r="F2721" t="s">
        <v>1257</v>
      </c>
      <c r="H2721" s="3">
        <v>50000</v>
      </c>
      <c r="I2721" s="3">
        <f t="shared" si="46"/>
        <v>252619.32999999996</v>
      </c>
    </row>
    <row r="2722" spans="1:9" x14ac:dyDescent="0.25">
      <c r="A2722" t="s">
        <v>158</v>
      </c>
      <c r="B2722">
        <v>213</v>
      </c>
      <c r="C2722">
        <v>15023</v>
      </c>
      <c r="D2722" s="81">
        <v>44389</v>
      </c>
      <c r="E2722" s="49" t="s">
        <v>1875</v>
      </c>
      <c r="F2722" t="s">
        <v>177</v>
      </c>
      <c r="H2722" s="3">
        <v>2415</v>
      </c>
      <c r="I2722" s="3">
        <f t="shared" si="46"/>
        <v>250204.32999999996</v>
      </c>
    </row>
    <row r="2723" spans="1:9" x14ac:dyDescent="0.25">
      <c r="A2723" t="s">
        <v>158</v>
      </c>
      <c r="B2723">
        <v>421</v>
      </c>
      <c r="C2723">
        <v>15024</v>
      </c>
      <c r="D2723" s="81">
        <v>44389</v>
      </c>
      <c r="E2723" s="49" t="s">
        <v>1913</v>
      </c>
      <c r="F2723" t="s">
        <v>1707</v>
      </c>
      <c r="H2723" s="3">
        <v>12600</v>
      </c>
      <c r="I2723" s="3">
        <f t="shared" si="46"/>
        <v>237604.32999999996</v>
      </c>
    </row>
    <row r="2724" spans="1:9" x14ac:dyDescent="0.25">
      <c r="A2724" t="s">
        <v>158</v>
      </c>
      <c r="B2724">
        <v>421</v>
      </c>
      <c r="C2724">
        <v>15025</v>
      </c>
      <c r="D2724" s="81">
        <v>44389</v>
      </c>
      <c r="E2724" s="49" t="s">
        <v>1876</v>
      </c>
      <c r="F2724" t="s">
        <v>186</v>
      </c>
      <c r="H2724" s="3">
        <v>37405</v>
      </c>
      <c r="I2724" s="3">
        <f t="shared" si="46"/>
        <v>200199.32999999996</v>
      </c>
    </row>
    <row r="2725" spans="1:9" x14ac:dyDescent="0.25">
      <c r="A2725" t="s">
        <v>158</v>
      </c>
      <c r="B2725">
        <v>426</v>
      </c>
      <c r="C2725">
        <v>15026</v>
      </c>
      <c r="D2725" s="81">
        <v>44389</v>
      </c>
      <c r="E2725" s="49" t="s">
        <v>1917</v>
      </c>
      <c r="F2725" t="s">
        <v>1877</v>
      </c>
      <c r="H2725" s="3">
        <v>5000</v>
      </c>
      <c r="I2725" s="3">
        <f t="shared" si="46"/>
        <v>195199.32999999996</v>
      </c>
    </row>
    <row r="2726" spans="1:9" x14ac:dyDescent="0.25">
      <c r="A2726" t="s">
        <v>158</v>
      </c>
      <c r="B2726">
        <v>426</v>
      </c>
      <c r="C2726">
        <v>15027</v>
      </c>
      <c r="D2726" s="81">
        <v>44392</v>
      </c>
      <c r="E2726" s="49" t="s">
        <v>1878</v>
      </c>
      <c r="F2726" t="s">
        <v>1879</v>
      </c>
      <c r="H2726" s="3">
        <v>3000</v>
      </c>
      <c r="I2726" s="3">
        <f t="shared" si="46"/>
        <v>192199.32999999996</v>
      </c>
    </row>
    <row r="2727" spans="1:9" x14ac:dyDescent="0.25">
      <c r="C2727">
        <v>15028</v>
      </c>
      <c r="D2727" s="81">
        <v>44392</v>
      </c>
      <c r="E2727" s="49" t="s">
        <v>43</v>
      </c>
      <c r="F2727" t="s">
        <v>43</v>
      </c>
      <c r="I2727" s="3">
        <f t="shared" si="46"/>
        <v>192199.32999999996</v>
      </c>
    </row>
    <row r="2728" spans="1:9" x14ac:dyDescent="0.25">
      <c r="A2728" t="s">
        <v>158</v>
      </c>
      <c r="B2728">
        <v>421</v>
      </c>
      <c r="C2728">
        <v>15029</v>
      </c>
      <c r="D2728" s="81">
        <v>44392</v>
      </c>
      <c r="E2728" s="49" t="s">
        <v>1915</v>
      </c>
      <c r="F2728" t="s">
        <v>1880</v>
      </c>
      <c r="H2728" s="3">
        <v>10000</v>
      </c>
      <c r="I2728" s="3">
        <f t="shared" si="46"/>
        <v>182199.32999999996</v>
      </c>
    </row>
    <row r="2729" spans="1:9" x14ac:dyDescent="0.25">
      <c r="A2729" t="s">
        <v>158</v>
      </c>
      <c r="B2729">
        <v>343</v>
      </c>
      <c r="C2729">
        <v>15030</v>
      </c>
      <c r="D2729" s="81">
        <v>44393</v>
      </c>
      <c r="E2729" s="49" t="s">
        <v>1914</v>
      </c>
      <c r="F2729" t="s">
        <v>1881</v>
      </c>
      <c r="H2729" s="3">
        <v>23750</v>
      </c>
      <c r="I2729" s="3">
        <f t="shared" si="46"/>
        <v>158449.32999999996</v>
      </c>
    </row>
    <row r="2730" spans="1:9" x14ac:dyDescent="0.25">
      <c r="A2730" t="s">
        <v>158</v>
      </c>
      <c r="B2730">
        <v>299</v>
      </c>
      <c r="C2730">
        <v>15031</v>
      </c>
      <c r="D2730" s="81">
        <v>44396</v>
      </c>
      <c r="E2730" s="49" t="s">
        <v>334</v>
      </c>
      <c r="F2730" t="s">
        <v>1882</v>
      </c>
      <c r="H2730" s="3">
        <v>19885.87</v>
      </c>
      <c r="I2730" s="3">
        <f t="shared" si="46"/>
        <v>138563.45999999996</v>
      </c>
    </row>
    <row r="2731" spans="1:9" x14ac:dyDescent="0.25">
      <c r="A2731" t="s">
        <v>158</v>
      </c>
      <c r="B2731">
        <v>241</v>
      </c>
      <c r="C2731">
        <v>15032</v>
      </c>
      <c r="D2731" s="81">
        <v>44396</v>
      </c>
      <c r="E2731" s="49" t="s">
        <v>1883</v>
      </c>
      <c r="F2731" t="s">
        <v>1884</v>
      </c>
      <c r="H2731" s="3">
        <v>8968</v>
      </c>
      <c r="I2731" s="3">
        <f t="shared" si="46"/>
        <v>129595.45999999996</v>
      </c>
    </row>
    <row r="2732" spans="1:9" x14ac:dyDescent="0.25">
      <c r="A2732" t="s">
        <v>158</v>
      </c>
      <c r="B2732">
        <v>421</v>
      </c>
      <c r="C2732">
        <v>15033</v>
      </c>
      <c r="D2732" s="81">
        <v>44398</v>
      </c>
      <c r="E2732" s="49" t="s">
        <v>1885</v>
      </c>
      <c r="F2732" t="s">
        <v>1797</v>
      </c>
      <c r="H2732" s="3">
        <v>9457</v>
      </c>
      <c r="I2732" s="3">
        <f t="shared" si="46"/>
        <v>120138.45999999996</v>
      </c>
    </row>
    <row r="2733" spans="1:9" x14ac:dyDescent="0.25">
      <c r="B2733">
        <v>213</v>
      </c>
      <c r="C2733">
        <v>15034</v>
      </c>
      <c r="D2733" s="81">
        <v>44403</v>
      </c>
      <c r="E2733" s="49" t="s">
        <v>1886</v>
      </c>
      <c r="F2733" t="s">
        <v>1257</v>
      </c>
      <c r="H2733" s="3">
        <v>5676.36</v>
      </c>
      <c r="I2733" s="3">
        <f t="shared" si="46"/>
        <v>114462.09999999996</v>
      </c>
    </row>
    <row r="2734" spans="1:9" x14ac:dyDescent="0.25">
      <c r="B2734">
        <v>221</v>
      </c>
      <c r="C2734">
        <v>15035</v>
      </c>
      <c r="D2734" s="81">
        <v>44403</v>
      </c>
      <c r="E2734" s="49" t="s">
        <v>1724</v>
      </c>
      <c r="F2734" t="s">
        <v>1641</v>
      </c>
      <c r="H2734" s="3">
        <v>31562.82</v>
      </c>
      <c r="I2734" s="3">
        <f t="shared" si="46"/>
        <v>82899.27999999997</v>
      </c>
    </row>
    <row r="2735" spans="1:9" x14ac:dyDescent="0.25">
      <c r="B2735">
        <v>343</v>
      </c>
      <c r="C2735">
        <v>15036</v>
      </c>
      <c r="D2735" s="81">
        <v>44403</v>
      </c>
      <c r="E2735" s="49" t="s">
        <v>1916</v>
      </c>
      <c r="F2735" t="s">
        <v>1887</v>
      </c>
      <c r="H2735" s="3">
        <v>20000</v>
      </c>
      <c r="I2735" s="3">
        <f t="shared" si="46"/>
        <v>62899.27999999997</v>
      </c>
    </row>
    <row r="2736" spans="1:9" x14ac:dyDescent="0.25">
      <c r="D2736" s="81">
        <v>44404</v>
      </c>
      <c r="E2736" s="49" t="s">
        <v>41</v>
      </c>
      <c r="F2736" t="s">
        <v>41</v>
      </c>
      <c r="G2736" s="108">
        <v>92087.5</v>
      </c>
      <c r="I2736" s="3">
        <f t="shared" si="46"/>
        <v>154986.77999999997</v>
      </c>
    </row>
    <row r="2737" spans="1:9" x14ac:dyDescent="0.25">
      <c r="A2737" t="s">
        <v>158</v>
      </c>
      <c r="B2737">
        <v>421</v>
      </c>
      <c r="C2737">
        <v>15037</v>
      </c>
      <c r="D2737" s="81">
        <v>44405</v>
      </c>
      <c r="E2737" s="49" t="s">
        <v>1888</v>
      </c>
      <c r="F2737" t="s">
        <v>1889</v>
      </c>
      <c r="H2737" s="3">
        <v>5000</v>
      </c>
      <c r="I2737" s="3">
        <f t="shared" si="46"/>
        <v>149986.77999999997</v>
      </c>
    </row>
    <row r="2738" spans="1:9" x14ac:dyDescent="0.25">
      <c r="B2738">
        <v>122</v>
      </c>
      <c r="C2738">
        <v>15038</v>
      </c>
      <c r="D2738" s="81">
        <v>44405</v>
      </c>
      <c r="E2738" s="49" t="s">
        <v>182</v>
      </c>
      <c r="F2738" t="s">
        <v>1867</v>
      </c>
      <c r="H2738" s="3">
        <v>12000</v>
      </c>
      <c r="I2738" s="3">
        <f t="shared" si="46"/>
        <v>137986.77999999997</v>
      </c>
    </row>
    <row r="2739" spans="1:9" x14ac:dyDescent="0.25">
      <c r="B2739">
        <v>122</v>
      </c>
      <c r="C2739">
        <v>15039</v>
      </c>
      <c r="D2739" s="81">
        <v>44405</v>
      </c>
      <c r="E2739" s="49" t="s">
        <v>1890</v>
      </c>
      <c r="F2739" t="s">
        <v>1504</v>
      </c>
      <c r="H2739" s="3">
        <v>15000</v>
      </c>
      <c r="I2739" s="3">
        <f t="shared" si="46"/>
        <v>122986.77999999997</v>
      </c>
    </row>
    <row r="2740" spans="1:9" x14ac:dyDescent="0.25">
      <c r="B2740">
        <v>122</v>
      </c>
      <c r="C2740">
        <v>15040</v>
      </c>
      <c r="D2740" s="81">
        <v>44405</v>
      </c>
      <c r="E2740" s="49" t="s">
        <v>1891</v>
      </c>
      <c r="F2740" t="s">
        <v>419</v>
      </c>
      <c r="H2740" s="3">
        <v>15000</v>
      </c>
      <c r="I2740" s="3">
        <f t="shared" si="46"/>
        <v>107986.77999999997</v>
      </c>
    </row>
    <row r="2741" spans="1:9" x14ac:dyDescent="0.25">
      <c r="B2741">
        <v>122</v>
      </c>
      <c r="C2741">
        <v>15041</v>
      </c>
      <c r="D2741" s="81">
        <v>44405</v>
      </c>
      <c r="E2741" s="49" t="s">
        <v>1892</v>
      </c>
      <c r="F2741" t="s">
        <v>1893</v>
      </c>
      <c r="H2741" s="3">
        <v>15000</v>
      </c>
      <c r="I2741" s="3">
        <f t="shared" si="46"/>
        <v>92986.77999999997</v>
      </c>
    </row>
    <row r="2742" spans="1:9" x14ac:dyDescent="0.25">
      <c r="B2742">
        <v>122</v>
      </c>
      <c r="C2742">
        <v>15042</v>
      </c>
      <c r="D2742" s="81">
        <v>44405</v>
      </c>
      <c r="E2742" s="49" t="s">
        <v>182</v>
      </c>
      <c r="F2742" t="s">
        <v>1894</v>
      </c>
      <c r="H2742" s="3">
        <v>20000</v>
      </c>
      <c r="I2742" s="3">
        <f t="shared" si="46"/>
        <v>72986.77999999997</v>
      </c>
    </row>
    <row r="2743" spans="1:9" x14ac:dyDescent="0.25">
      <c r="B2743">
        <v>122</v>
      </c>
      <c r="C2743">
        <v>15043</v>
      </c>
      <c r="D2743" s="81">
        <v>44405</v>
      </c>
      <c r="E2743" s="49" t="s">
        <v>182</v>
      </c>
      <c r="F2743" t="s">
        <v>1748</v>
      </c>
      <c r="H2743" s="3">
        <v>20000</v>
      </c>
      <c r="I2743" s="3">
        <f t="shared" si="46"/>
        <v>52986.77999999997</v>
      </c>
    </row>
    <row r="2744" spans="1:9" x14ac:dyDescent="0.25">
      <c r="B2744">
        <v>122</v>
      </c>
      <c r="C2744">
        <v>15044</v>
      </c>
      <c r="D2744" s="81">
        <v>44405</v>
      </c>
      <c r="E2744" s="49" t="s">
        <v>182</v>
      </c>
      <c r="F2744" t="s">
        <v>1584</v>
      </c>
      <c r="H2744" s="3">
        <v>20000</v>
      </c>
      <c r="I2744" s="3">
        <f t="shared" si="46"/>
        <v>32986.77999999997</v>
      </c>
    </row>
    <row r="2745" spans="1:9" x14ac:dyDescent="0.25">
      <c r="B2745">
        <v>122</v>
      </c>
      <c r="C2745">
        <v>15045</v>
      </c>
      <c r="D2745" s="81">
        <v>44405</v>
      </c>
      <c r="E2745" s="49" t="s">
        <v>1892</v>
      </c>
      <c r="F2745" t="s">
        <v>1276</v>
      </c>
      <c r="H2745" s="3">
        <v>15000</v>
      </c>
      <c r="I2745" s="3">
        <f t="shared" ref="I2745:I2808" si="47">+I2744+G2745-H2745</f>
        <v>17986.77999999997</v>
      </c>
    </row>
    <row r="2746" spans="1:9" x14ac:dyDescent="0.25">
      <c r="B2746">
        <v>122</v>
      </c>
      <c r="C2746">
        <v>15046</v>
      </c>
      <c r="D2746" s="81">
        <v>44405</v>
      </c>
      <c r="E2746" s="49" t="s">
        <v>182</v>
      </c>
      <c r="F2746" t="s">
        <v>1638</v>
      </c>
      <c r="H2746" s="3">
        <v>10000</v>
      </c>
      <c r="I2746" s="3">
        <f t="shared" si="47"/>
        <v>7986.7799999999697</v>
      </c>
    </row>
    <row r="2747" spans="1:9" x14ac:dyDescent="0.25">
      <c r="B2747">
        <v>122</v>
      </c>
      <c r="C2747">
        <v>15047</v>
      </c>
      <c r="D2747" s="81">
        <v>44405</v>
      </c>
      <c r="E2747" s="49" t="s">
        <v>182</v>
      </c>
      <c r="F2747" t="s">
        <v>1582</v>
      </c>
      <c r="H2747" s="3">
        <v>10000</v>
      </c>
      <c r="I2747" s="3">
        <f t="shared" si="47"/>
        <v>-2013.2200000000303</v>
      </c>
    </row>
    <row r="2748" spans="1:9" x14ac:dyDescent="0.25">
      <c r="B2748">
        <v>122</v>
      </c>
      <c r="C2748">
        <v>15048</v>
      </c>
      <c r="D2748" s="81">
        <v>44405</v>
      </c>
      <c r="E2748" s="49" t="s">
        <v>182</v>
      </c>
      <c r="F2748" t="s">
        <v>1895</v>
      </c>
      <c r="H2748" s="3">
        <v>10000</v>
      </c>
      <c r="I2748" s="3">
        <f t="shared" si="47"/>
        <v>-12013.22000000003</v>
      </c>
    </row>
    <row r="2749" spans="1:9" x14ac:dyDescent="0.25">
      <c r="B2749">
        <v>122</v>
      </c>
      <c r="C2749">
        <v>15049</v>
      </c>
      <c r="D2749" s="81">
        <v>44405</v>
      </c>
      <c r="E2749" s="49" t="s">
        <v>1892</v>
      </c>
      <c r="F2749" t="s">
        <v>1465</v>
      </c>
      <c r="H2749" s="3">
        <v>10000</v>
      </c>
      <c r="I2749" s="3">
        <f t="shared" si="47"/>
        <v>-22013.22000000003</v>
      </c>
    </row>
    <row r="2750" spans="1:9" x14ac:dyDescent="0.25">
      <c r="B2750">
        <v>122</v>
      </c>
      <c r="C2750">
        <v>15050</v>
      </c>
      <c r="D2750" s="81">
        <v>44405</v>
      </c>
      <c r="E2750" s="49" t="s">
        <v>182</v>
      </c>
      <c r="F2750" t="s">
        <v>1680</v>
      </c>
      <c r="H2750" s="3">
        <v>9000</v>
      </c>
      <c r="I2750" s="3">
        <f t="shared" si="47"/>
        <v>-31013.22000000003</v>
      </c>
    </row>
    <row r="2751" spans="1:9" x14ac:dyDescent="0.25">
      <c r="B2751">
        <v>122</v>
      </c>
      <c r="C2751">
        <v>15051</v>
      </c>
      <c r="D2751" s="81">
        <v>44405</v>
      </c>
      <c r="E2751" s="49" t="s">
        <v>182</v>
      </c>
      <c r="F2751" t="s">
        <v>49</v>
      </c>
      <c r="H2751" s="3">
        <v>9000</v>
      </c>
      <c r="I2751" s="3">
        <f t="shared" si="47"/>
        <v>-40013.22000000003</v>
      </c>
    </row>
    <row r="2752" spans="1:9" x14ac:dyDescent="0.25">
      <c r="C2752">
        <v>15052</v>
      </c>
      <c r="D2752" s="81">
        <v>44405</v>
      </c>
      <c r="E2752" s="49" t="s">
        <v>43</v>
      </c>
      <c r="F2752" t="s">
        <v>43</v>
      </c>
      <c r="I2752" s="3">
        <f t="shared" si="47"/>
        <v>-40013.22000000003</v>
      </c>
    </row>
    <row r="2753" spans="1:9" x14ac:dyDescent="0.25">
      <c r="B2753">
        <v>122</v>
      </c>
      <c r="C2753">
        <v>15053</v>
      </c>
      <c r="D2753" s="81">
        <v>44405</v>
      </c>
      <c r="E2753" s="49" t="s">
        <v>1892</v>
      </c>
      <c r="F2753" t="s">
        <v>1753</v>
      </c>
      <c r="H2753" s="3">
        <v>8000</v>
      </c>
      <c r="I2753" s="3">
        <f t="shared" si="47"/>
        <v>-48013.22000000003</v>
      </c>
    </row>
    <row r="2754" spans="1:9" x14ac:dyDescent="0.25">
      <c r="B2754">
        <v>122</v>
      </c>
      <c r="C2754">
        <v>15054</v>
      </c>
      <c r="D2754" s="81">
        <v>44405</v>
      </c>
      <c r="E2754" s="49" t="s">
        <v>182</v>
      </c>
      <c r="F2754" t="s">
        <v>1896</v>
      </c>
      <c r="H2754" s="3">
        <v>18000</v>
      </c>
      <c r="I2754" s="3">
        <f t="shared" si="47"/>
        <v>-66013.22000000003</v>
      </c>
    </row>
    <row r="2755" spans="1:9" x14ac:dyDescent="0.25">
      <c r="B2755">
        <v>122</v>
      </c>
      <c r="C2755">
        <v>15055</v>
      </c>
      <c r="D2755" s="81">
        <v>44405</v>
      </c>
      <c r="E2755" s="49" t="s">
        <v>182</v>
      </c>
      <c r="F2755" t="s">
        <v>1897</v>
      </c>
      <c r="H2755" s="3">
        <v>5000</v>
      </c>
      <c r="I2755" s="3">
        <f t="shared" si="47"/>
        <v>-71013.22000000003</v>
      </c>
    </row>
    <row r="2756" spans="1:9" x14ac:dyDescent="0.25">
      <c r="B2756">
        <v>122</v>
      </c>
      <c r="C2756">
        <v>15056</v>
      </c>
      <c r="D2756" s="81">
        <v>44405</v>
      </c>
      <c r="E2756" s="49" t="s">
        <v>1898</v>
      </c>
      <c r="F2756" t="s">
        <v>1609</v>
      </c>
      <c r="H2756" s="3">
        <v>6000</v>
      </c>
      <c r="I2756" s="3">
        <f t="shared" si="47"/>
        <v>-77013.22000000003</v>
      </c>
    </row>
    <row r="2757" spans="1:9" x14ac:dyDescent="0.25">
      <c r="B2757">
        <v>122</v>
      </c>
      <c r="C2757">
        <v>15057</v>
      </c>
      <c r="D2757" s="81">
        <v>44405</v>
      </c>
      <c r="E2757" s="49" t="s">
        <v>1898</v>
      </c>
      <c r="F2757" t="s">
        <v>461</v>
      </c>
      <c r="H2757" s="3">
        <v>5000</v>
      </c>
      <c r="I2757" s="3">
        <f t="shared" si="47"/>
        <v>-82013.22000000003</v>
      </c>
    </row>
    <row r="2758" spans="1:9" x14ac:dyDescent="0.25">
      <c r="B2758">
        <v>122</v>
      </c>
      <c r="C2758">
        <v>15058</v>
      </c>
      <c r="D2758" s="81">
        <v>44405</v>
      </c>
      <c r="E2758" s="49" t="s">
        <v>1898</v>
      </c>
      <c r="F2758" t="s">
        <v>1264</v>
      </c>
      <c r="H2758" s="3">
        <v>10000</v>
      </c>
      <c r="I2758" s="3">
        <f t="shared" si="47"/>
        <v>-92013.22000000003</v>
      </c>
    </row>
    <row r="2759" spans="1:9" x14ac:dyDescent="0.25">
      <c r="B2759">
        <v>122</v>
      </c>
      <c r="C2759">
        <v>15059</v>
      </c>
      <c r="D2759" s="81">
        <v>44405</v>
      </c>
      <c r="E2759" s="49" t="s">
        <v>182</v>
      </c>
      <c r="F2759" t="s">
        <v>1899</v>
      </c>
      <c r="H2759" s="3">
        <v>12000</v>
      </c>
      <c r="I2759" s="3">
        <f t="shared" si="47"/>
        <v>-104013.22000000003</v>
      </c>
    </row>
    <row r="2760" spans="1:9" x14ac:dyDescent="0.25">
      <c r="B2760">
        <v>122</v>
      </c>
      <c r="C2760">
        <v>15060</v>
      </c>
      <c r="D2760" s="81">
        <v>44405</v>
      </c>
      <c r="E2760" s="49" t="s">
        <v>43</v>
      </c>
      <c r="F2760" t="s">
        <v>43</v>
      </c>
      <c r="I2760" s="3">
        <f t="shared" si="47"/>
        <v>-104013.22000000003</v>
      </c>
    </row>
    <row r="2761" spans="1:9" x14ac:dyDescent="0.25">
      <c r="B2761">
        <v>122</v>
      </c>
      <c r="C2761">
        <v>15061</v>
      </c>
      <c r="D2761" s="81">
        <v>44405</v>
      </c>
      <c r="E2761" s="49" t="s">
        <v>1900</v>
      </c>
      <c r="F2761" t="s">
        <v>1257</v>
      </c>
      <c r="H2761" s="3">
        <v>3288</v>
      </c>
      <c r="I2761" s="3">
        <f t="shared" si="47"/>
        <v>-107301.22000000003</v>
      </c>
    </row>
    <row r="2762" spans="1:9" x14ac:dyDescent="0.25">
      <c r="B2762">
        <v>122</v>
      </c>
      <c r="C2762">
        <v>15062</v>
      </c>
      <c r="D2762" s="81">
        <v>44405</v>
      </c>
      <c r="E2762" s="49" t="s">
        <v>1901</v>
      </c>
      <c r="F2762" t="s">
        <v>1713</v>
      </c>
      <c r="H2762" s="3">
        <v>13500</v>
      </c>
      <c r="I2762" s="3">
        <f t="shared" si="47"/>
        <v>-120801.22000000003</v>
      </c>
    </row>
    <row r="2763" spans="1:9" x14ac:dyDescent="0.25">
      <c r="B2763">
        <v>292</v>
      </c>
      <c r="F2763" t="s">
        <v>1858</v>
      </c>
      <c r="H2763" s="3">
        <v>1807.43</v>
      </c>
      <c r="I2763" s="3">
        <f t="shared" si="47"/>
        <v>-122608.65000000002</v>
      </c>
    </row>
    <row r="2765" spans="1:9" x14ac:dyDescent="0.25">
      <c r="F2765" t="s">
        <v>99</v>
      </c>
      <c r="G2765" s="108">
        <v>1092087.5</v>
      </c>
      <c r="H2765" s="3">
        <f>SUM(H2699:H2764)</f>
        <v>956187.48</v>
      </c>
    </row>
    <row r="2767" spans="1:9" x14ac:dyDescent="0.25">
      <c r="A2767" t="s">
        <v>165</v>
      </c>
      <c r="B2767">
        <v>426</v>
      </c>
      <c r="C2767">
        <v>15063</v>
      </c>
      <c r="D2767" s="81">
        <v>44412</v>
      </c>
      <c r="E2767" s="49" t="s">
        <v>1926</v>
      </c>
      <c r="F2767" t="s">
        <v>1918</v>
      </c>
      <c r="H2767" s="3">
        <v>10000</v>
      </c>
      <c r="I2767" s="3">
        <f>+I2763+G2767-H2767</f>
        <v>-132608.65000000002</v>
      </c>
    </row>
    <row r="2768" spans="1:9" x14ac:dyDescent="0.25">
      <c r="A2768" t="s">
        <v>165</v>
      </c>
      <c r="B2768">
        <v>426</v>
      </c>
      <c r="C2768">
        <v>15064</v>
      </c>
      <c r="D2768" s="81">
        <v>44414</v>
      </c>
      <c r="E2768" s="49" t="s">
        <v>1921</v>
      </c>
      <c r="F2768" t="s">
        <v>1919</v>
      </c>
      <c r="H2768" s="3">
        <v>25000</v>
      </c>
      <c r="I2768" s="3">
        <f t="shared" si="47"/>
        <v>-157608.65000000002</v>
      </c>
    </row>
    <row r="2769" spans="1:9" x14ac:dyDescent="0.25">
      <c r="A2769" t="s">
        <v>165</v>
      </c>
      <c r="B2769">
        <v>426</v>
      </c>
      <c r="C2769">
        <v>15065</v>
      </c>
      <c r="D2769" s="81">
        <v>44418</v>
      </c>
      <c r="E2769" s="49" t="s">
        <v>1920</v>
      </c>
      <c r="F2769" t="s">
        <v>1919</v>
      </c>
      <c r="H2769" s="3">
        <v>20000</v>
      </c>
      <c r="I2769" s="3">
        <f t="shared" si="47"/>
        <v>-177608.65000000002</v>
      </c>
    </row>
    <row r="2770" spans="1:9" x14ac:dyDescent="0.25">
      <c r="A2770" t="s">
        <v>165</v>
      </c>
      <c r="B2770">
        <v>399</v>
      </c>
      <c r="C2770">
        <v>15066</v>
      </c>
      <c r="D2770" s="81">
        <v>44418</v>
      </c>
      <c r="E2770" s="49" t="s">
        <v>1922</v>
      </c>
      <c r="F2770" t="s">
        <v>1923</v>
      </c>
      <c r="H2770" s="3">
        <v>11698.32</v>
      </c>
      <c r="I2770" s="3">
        <f t="shared" si="47"/>
        <v>-189306.97000000003</v>
      </c>
    </row>
    <row r="2771" spans="1:9" x14ac:dyDescent="0.25">
      <c r="A2771" t="s">
        <v>165</v>
      </c>
      <c r="B2771">
        <v>346</v>
      </c>
      <c r="C2771">
        <v>15067</v>
      </c>
      <c r="D2771" s="81">
        <v>44418</v>
      </c>
      <c r="E2771" s="49" t="s">
        <v>1924</v>
      </c>
      <c r="F2771" t="s">
        <v>1925</v>
      </c>
      <c r="H2771" s="3">
        <v>11400</v>
      </c>
      <c r="I2771" s="3">
        <f t="shared" si="47"/>
        <v>-200706.97000000003</v>
      </c>
    </row>
    <row r="2772" spans="1:9" x14ac:dyDescent="0.25">
      <c r="A2772" t="s">
        <v>165</v>
      </c>
      <c r="B2772">
        <v>422</v>
      </c>
      <c r="C2772">
        <v>15068</v>
      </c>
      <c r="D2772" s="81">
        <v>44420</v>
      </c>
      <c r="E2772" s="49" t="s">
        <v>1927</v>
      </c>
      <c r="F2772" t="s">
        <v>1443</v>
      </c>
      <c r="H2772" s="3">
        <v>11492</v>
      </c>
      <c r="I2772" s="3">
        <f t="shared" si="47"/>
        <v>-212198.97000000003</v>
      </c>
    </row>
    <row r="2773" spans="1:9" x14ac:dyDescent="0.25">
      <c r="A2773" t="s">
        <v>165</v>
      </c>
      <c r="B2773">
        <v>421</v>
      </c>
      <c r="C2773">
        <v>15069</v>
      </c>
      <c r="D2773" s="81">
        <v>44421</v>
      </c>
      <c r="E2773" s="49" t="s">
        <v>1928</v>
      </c>
      <c r="F2773" t="s">
        <v>1929</v>
      </c>
      <c r="H2773" s="3">
        <v>20000</v>
      </c>
      <c r="I2773" s="3">
        <f t="shared" si="47"/>
        <v>-232198.97000000003</v>
      </c>
    </row>
    <row r="2774" spans="1:9" x14ac:dyDescent="0.25">
      <c r="C2774">
        <v>15070</v>
      </c>
      <c r="D2774" s="81">
        <v>44421</v>
      </c>
      <c r="E2774" s="49" t="s">
        <v>43</v>
      </c>
      <c r="F2774" t="s">
        <v>43</v>
      </c>
      <c r="I2774" s="3">
        <f t="shared" si="47"/>
        <v>-232198.97000000003</v>
      </c>
    </row>
    <row r="2775" spans="1:9" x14ac:dyDescent="0.25">
      <c r="A2775" t="s">
        <v>165</v>
      </c>
      <c r="B2775">
        <v>345</v>
      </c>
      <c r="C2775">
        <v>15071</v>
      </c>
      <c r="D2775" s="81">
        <v>44421</v>
      </c>
      <c r="E2775" s="49" t="s">
        <v>1543</v>
      </c>
      <c r="F2775" t="s">
        <v>1504</v>
      </c>
      <c r="H2775" s="3">
        <v>10000</v>
      </c>
      <c r="I2775" s="3">
        <f t="shared" si="47"/>
        <v>-242198.97000000003</v>
      </c>
    </row>
    <row r="2776" spans="1:9" x14ac:dyDescent="0.25">
      <c r="A2776" t="s">
        <v>165</v>
      </c>
      <c r="B2776">
        <v>421</v>
      </c>
      <c r="C2776">
        <v>15072</v>
      </c>
      <c r="D2776" s="81">
        <v>44421</v>
      </c>
      <c r="E2776" s="49" t="s">
        <v>1930</v>
      </c>
      <c r="F2776" t="s">
        <v>1931</v>
      </c>
      <c r="H2776" s="3">
        <v>10000</v>
      </c>
      <c r="I2776" s="3">
        <f t="shared" si="47"/>
        <v>-252198.97000000003</v>
      </c>
    </row>
    <row r="2777" spans="1:9" x14ac:dyDescent="0.25">
      <c r="B2777">
        <v>343</v>
      </c>
      <c r="C2777">
        <v>15073</v>
      </c>
      <c r="D2777" s="81">
        <v>44428</v>
      </c>
      <c r="E2777" s="49" t="s">
        <v>1940</v>
      </c>
      <c r="F2777" t="s">
        <v>1941</v>
      </c>
      <c r="H2777" s="3">
        <v>6000</v>
      </c>
      <c r="I2777" s="3">
        <f t="shared" si="47"/>
        <v>-258198.97000000003</v>
      </c>
    </row>
    <row r="2778" spans="1:9" x14ac:dyDescent="0.25">
      <c r="B2778">
        <v>426</v>
      </c>
      <c r="C2778">
        <v>15074</v>
      </c>
      <c r="D2778" s="81">
        <v>44432</v>
      </c>
      <c r="E2778" s="49" t="s">
        <v>1932</v>
      </c>
      <c r="F2778" t="s">
        <v>1933</v>
      </c>
      <c r="H2778" s="3">
        <v>3000</v>
      </c>
      <c r="I2778" s="3">
        <f t="shared" si="47"/>
        <v>-261198.97000000003</v>
      </c>
    </row>
    <row r="2779" spans="1:9" x14ac:dyDescent="0.25">
      <c r="B2779">
        <v>342</v>
      </c>
      <c r="C2779">
        <v>15075</v>
      </c>
      <c r="D2779" s="81">
        <v>44438</v>
      </c>
      <c r="E2779" s="49" t="s">
        <v>1686</v>
      </c>
      <c r="F2779" t="s">
        <v>1688</v>
      </c>
      <c r="H2779" s="3">
        <v>40000</v>
      </c>
      <c r="I2779" s="3">
        <f t="shared" si="47"/>
        <v>-301198.97000000003</v>
      </c>
    </row>
    <row r="2780" spans="1:9" x14ac:dyDescent="0.25">
      <c r="A2780" t="s">
        <v>165</v>
      </c>
      <c r="B2780">
        <v>342</v>
      </c>
      <c r="C2780">
        <v>15076</v>
      </c>
      <c r="D2780" s="81">
        <v>44438</v>
      </c>
      <c r="E2780" s="49" t="s">
        <v>1686</v>
      </c>
      <c r="F2780" t="s">
        <v>1770</v>
      </c>
      <c r="H2780" s="3">
        <v>35000</v>
      </c>
      <c r="I2780" s="3">
        <f t="shared" si="47"/>
        <v>-336198.97000000003</v>
      </c>
    </row>
    <row r="2781" spans="1:9" x14ac:dyDescent="0.25">
      <c r="B2781">
        <v>426</v>
      </c>
      <c r="C2781">
        <v>15077</v>
      </c>
      <c r="D2781" s="81">
        <v>44438</v>
      </c>
      <c r="E2781" s="49" t="s">
        <v>1934</v>
      </c>
      <c r="F2781" t="s">
        <v>1935</v>
      </c>
      <c r="H2781" s="3">
        <v>15000</v>
      </c>
      <c r="I2781" s="3">
        <f t="shared" si="47"/>
        <v>-351198.97000000003</v>
      </c>
    </row>
    <row r="2782" spans="1:9" x14ac:dyDescent="0.25">
      <c r="B2782">
        <v>426</v>
      </c>
      <c r="C2782">
        <v>15078</v>
      </c>
      <c r="D2782" s="81">
        <v>44438</v>
      </c>
      <c r="E2782" s="49" t="s">
        <v>1936</v>
      </c>
      <c r="F2782" t="s">
        <v>1937</v>
      </c>
      <c r="H2782" s="3">
        <v>7910</v>
      </c>
      <c r="I2782" s="3">
        <f t="shared" si="47"/>
        <v>-359108.97000000003</v>
      </c>
    </row>
    <row r="2783" spans="1:9" x14ac:dyDescent="0.25">
      <c r="B2783">
        <v>213</v>
      </c>
      <c r="C2783">
        <v>15079</v>
      </c>
      <c r="D2783" s="81">
        <v>44438</v>
      </c>
      <c r="E2783" s="49" t="s">
        <v>1938</v>
      </c>
      <c r="F2783" t="s">
        <v>1939</v>
      </c>
      <c r="H2783" s="3">
        <v>8928.2199999999993</v>
      </c>
      <c r="I2783" s="3">
        <f t="shared" si="47"/>
        <v>-368037.19</v>
      </c>
    </row>
    <row r="2784" spans="1:9" x14ac:dyDescent="0.25">
      <c r="B2784">
        <v>221</v>
      </c>
      <c r="C2784">
        <v>15080</v>
      </c>
      <c r="D2784" s="81">
        <v>44438</v>
      </c>
      <c r="E2784" s="49" t="s">
        <v>1724</v>
      </c>
      <c r="F2784" t="s">
        <v>464</v>
      </c>
      <c r="H2784" s="3">
        <v>20773.71</v>
      </c>
      <c r="I2784" s="3">
        <f t="shared" si="47"/>
        <v>-388810.9</v>
      </c>
    </row>
    <row r="2785" spans="1:9" x14ac:dyDescent="0.25">
      <c r="D2785" s="81">
        <v>44438</v>
      </c>
      <c r="E2785" s="49" t="s">
        <v>148</v>
      </c>
      <c r="F2785" t="s">
        <v>41</v>
      </c>
      <c r="G2785" s="108">
        <v>92087.5</v>
      </c>
      <c r="I2785" s="3">
        <f t="shared" si="47"/>
        <v>-296723.40000000002</v>
      </c>
    </row>
    <row r="2786" spans="1:9" x14ac:dyDescent="0.25">
      <c r="B2786">
        <v>421</v>
      </c>
      <c r="C2786">
        <v>15081</v>
      </c>
      <c r="D2786" s="81">
        <v>44438</v>
      </c>
      <c r="E2786" s="49" t="s">
        <v>1942</v>
      </c>
      <c r="F2786" t="s">
        <v>1943</v>
      </c>
      <c r="H2786" s="3">
        <v>5000</v>
      </c>
      <c r="I2786" s="3">
        <f t="shared" si="47"/>
        <v>-301723.40000000002</v>
      </c>
    </row>
    <row r="2787" spans="1:9" x14ac:dyDescent="0.25">
      <c r="B2787">
        <v>421</v>
      </c>
      <c r="C2787">
        <v>15082</v>
      </c>
      <c r="D2787" s="81">
        <v>44438</v>
      </c>
      <c r="E2787" s="49" t="s">
        <v>1942</v>
      </c>
      <c r="F2787" t="s">
        <v>1944</v>
      </c>
      <c r="H2787" s="3">
        <v>5000</v>
      </c>
      <c r="I2787" s="3">
        <f t="shared" si="47"/>
        <v>-306723.40000000002</v>
      </c>
    </row>
    <row r="2788" spans="1:9" x14ac:dyDescent="0.25">
      <c r="B2788">
        <v>421</v>
      </c>
      <c r="C2788">
        <v>15083</v>
      </c>
      <c r="D2788" s="81">
        <v>44438</v>
      </c>
      <c r="E2788" s="49" t="s">
        <v>1885</v>
      </c>
      <c r="F2788" t="s">
        <v>1797</v>
      </c>
      <c r="H2788" s="3">
        <v>11287</v>
      </c>
      <c r="I2788" s="3">
        <f t="shared" si="47"/>
        <v>-318010.40000000002</v>
      </c>
    </row>
    <row r="2789" spans="1:9" x14ac:dyDescent="0.25">
      <c r="B2789">
        <v>292</v>
      </c>
      <c r="F2789" t="s">
        <v>1858</v>
      </c>
      <c r="H2789" s="3">
        <v>648.61</v>
      </c>
      <c r="I2789" s="3">
        <f t="shared" si="47"/>
        <v>-318659.01</v>
      </c>
    </row>
    <row r="2791" spans="1:9" x14ac:dyDescent="0.25">
      <c r="F2791" t="s">
        <v>99</v>
      </c>
      <c r="G2791" s="108">
        <v>92087.5</v>
      </c>
      <c r="H2791" s="3">
        <v>288137.86</v>
      </c>
    </row>
    <row r="2793" spans="1:9" x14ac:dyDescent="0.25">
      <c r="D2793" s="81">
        <v>44442</v>
      </c>
      <c r="E2793" s="49" t="s">
        <v>148</v>
      </c>
      <c r="F2793" t="s">
        <v>41</v>
      </c>
      <c r="G2793" s="108">
        <v>2000000</v>
      </c>
      <c r="I2793" s="3">
        <f>+I2789+G2793-H2793</f>
        <v>1681340.99</v>
      </c>
    </row>
    <row r="2794" spans="1:9" x14ac:dyDescent="0.25">
      <c r="A2794" t="s">
        <v>165</v>
      </c>
      <c r="B2794">
        <v>346</v>
      </c>
      <c r="C2794">
        <v>15084</v>
      </c>
      <c r="D2794" s="81">
        <v>44442</v>
      </c>
      <c r="E2794" s="49" t="s">
        <v>1945</v>
      </c>
      <c r="F2794" t="s">
        <v>1946</v>
      </c>
      <c r="H2794" s="3">
        <v>10800</v>
      </c>
      <c r="I2794" s="3">
        <f t="shared" si="47"/>
        <v>1670540.99</v>
      </c>
    </row>
    <row r="2795" spans="1:9" x14ac:dyDescent="0.25">
      <c r="A2795" t="s">
        <v>165</v>
      </c>
      <c r="B2795">
        <v>311</v>
      </c>
      <c r="C2795">
        <v>15085</v>
      </c>
      <c r="D2795" s="81">
        <v>44442</v>
      </c>
      <c r="E2795" s="49" t="s">
        <v>1947</v>
      </c>
      <c r="F2795" t="s">
        <v>186</v>
      </c>
      <c r="H2795" s="3">
        <v>20656</v>
      </c>
      <c r="I2795" s="3">
        <f t="shared" si="47"/>
        <v>1649884.99</v>
      </c>
    </row>
    <row r="2796" spans="1:9" x14ac:dyDescent="0.25">
      <c r="A2796" t="s">
        <v>158</v>
      </c>
      <c r="B2796">
        <v>426</v>
      </c>
      <c r="C2796">
        <v>15086</v>
      </c>
      <c r="D2796" s="81">
        <v>44442</v>
      </c>
      <c r="E2796" s="49" t="s">
        <v>1948</v>
      </c>
      <c r="F2796" t="s">
        <v>1727</v>
      </c>
      <c r="H2796" s="3">
        <v>22075</v>
      </c>
      <c r="I2796" s="3">
        <f t="shared" si="47"/>
        <v>1627809.99</v>
      </c>
    </row>
    <row r="2797" spans="1:9" x14ac:dyDescent="0.25">
      <c r="A2797" t="s">
        <v>165</v>
      </c>
      <c r="B2797">
        <v>426</v>
      </c>
      <c r="C2797">
        <v>15087</v>
      </c>
      <c r="D2797" s="81">
        <v>44442</v>
      </c>
      <c r="E2797" s="49" t="s">
        <v>1949</v>
      </c>
      <c r="F2797" t="s">
        <v>1950</v>
      </c>
      <c r="H2797" s="3">
        <v>9680</v>
      </c>
      <c r="I2797" s="3">
        <f t="shared" si="47"/>
        <v>1618129.99</v>
      </c>
    </row>
    <row r="2798" spans="1:9" x14ac:dyDescent="0.25">
      <c r="A2798" t="s">
        <v>165</v>
      </c>
      <c r="B2798">
        <v>427</v>
      </c>
      <c r="C2798">
        <v>15088</v>
      </c>
      <c r="D2798" s="81">
        <v>44442</v>
      </c>
      <c r="E2798" s="49" t="s">
        <v>1951</v>
      </c>
      <c r="F2798" t="s">
        <v>1939</v>
      </c>
      <c r="H2798" s="3">
        <v>14248</v>
      </c>
      <c r="I2798" s="3">
        <f t="shared" si="47"/>
        <v>1603881.99</v>
      </c>
    </row>
    <row r="2799" spans="1:9" x14ac:dyDescent="0.25">
      <c r="A2799" t="s">
        <v>165</v>
      </c>
      <c r="B2799">
        <v>231</v>
      </c>
      <c r="C2799">
        <v>15089</v>
      </c>
      <c r="D2799" s="81">
        <v>44442</v>
      </c>
      <c r="E2799" s="49" t="s">
        <v>1952</v>
      </c>
      <c r="F2799" t="s">
        <v>1953</v>
      </c>
      <c r="H2799" s="3">
        <v>10000</v>
      </c>
      <c r="I2799" s="3">
        <f t="shared" si="47"/>
        <v>1593881.99</v>
      </c>
    </row>
    <row r="2800" spans="1:9" x14ac:dyDescent="0.25">
      <c r="A2800" t="s">
        <v>165</v>
      </c>
      <c r="B2800">
        <v>342</v>
      </c>
      <c r="C2800">
        <v>15090</v>
      </c>
      <c r="D2800" s="81">
        <v>44442</v>
      </c>
      <c r="E2800" s="49" t="s">
        <v>1769</v>
      </c>
      <c r="F2800" t="s">
        <v>1770</v>
      </c>
      <c r="H2800" s="3">
        <v>75000</v>
      </c>
      <c r="I2800" s="3">
        <f t="shared" si="47"/>
        <v>1518881.99</v>
      </c>
    </row>
    <row r="2801" spans="1:9" x14ac:dyDescent="0.25">
      <c r="A2801" t="s">
        <v>165</v>
      </c>
      <c r="B2801">
        <v>345</v>
      </c>
      <c r="C2801">
        <v>15091</v>
      </c>
      <c r="D2801" s="81">
        <v>44442</v>
      </c>
      <c r="E2801" s="49" t="s">
        <v>1865</v>
      </c>
      <c r="F2801" t="s">
        <v>1866</v>
      </c>
      <c r="H2801" s="3">
        <v>4000</v>
      </c>
      <c r="I2801" s="3">
        <f t="shared" si="47"/>
        <v>1514881.99</v>
      </c>
    </row>
    <row r="2802" spans="1:9" x14ac:dyDescent="0.25">
      <c r="A2802" t="s">
        <v>165</v>
      </c>
      <c r="B2802">
        <v>345</v>
      </c>
      <c r="C2802">
        <v>15092</v>
      </c>
      <c r="D2802" s="81">
        <v>44442</v>
      </c>
      <c r="E2802" s="49" t="s">
        <v>1954</v>
      </c>
      <c r="F2802" t="s">
        <v>1939</v>
      </c>
      <c r="H2802" s="3">
        <v>5000</v>
      </c>
      <c r="I2802" s="3">
        <f t="shared" si="47"/>
        <v>1509881.99</v>
      </c>
    </row>
    <row r="2803" spans="1:9" x14ac:dyDescent="0.25">
      <c r="A2803" t="s">
        <v>165</v>
      </c>
      <c r="B2803">
        <v>345</v>
      </c>
      <c r="C2803">
        <v>15093</v>
      </c>
      <c r="D2803" s="81">
        <v>44442</v>
      </c>
      <c r="E2803" s="49" t="s">
        <v>1863</v>
      </c>
      <c r="F2803" t="s">
        <v>1765</v>
      </c>
      <c r="H2803" s="3">
        <v>30000</v>
      </c>
      <c r="I2803" s="3">
        <f t="shared" si="47"/>
        <v>1479881.99</v>
      </c>
    </row>
    <row r="2804" spans="1:9" x14ac:dyDescent="0.25">
      <c r="A2804" t="s">
        <v>165</v>
      </c>
      <c r="B2804">
        <v>293</v>
      </c>
      <c r="C2804">
        <v>15094</v>
      </c>
      <c r="D2804" s="81">
        <v>44442</v>
      </c>
      <c r="E2804" s="49" t="s">
        <v>1763</v>
      </c>
      <c r="F2804" t="s">
        <v>1955</v>
      </c>
      <c r="H2804" s="3">
        <v>85500</v>
      </c>
      <c r="I2804" s="3">
        <f t="shared" si="47"/>
        <v>1394381.99</v>
      </c>
    </row>
    <row r="2805" spans="1:9" x14ac:dyDescent="0.25">
      <c r="A2805" t="s">
        <v>165</v>
      </c>
      <c r="B2805">
        <v>293</v>
      </c>
      <c r="C2805">
        <v>15095</v>
      </c>
      <c r="D2805" s="81">
        <v>44442</v>
      </c>
      <c r="E2805" s="49" t="s">
        <v>1956</v>
      </c>
      <c r="F2805" t="s">
        <v>1602</v>
      </c>
      <c r="H2805" s="3">
        <v>3000</v>
      </c>
      <c r="I2805" s="3">
        <f t="shared" si="47"/>
        <v>1391381.99</v>
      </c>
    </row>
    <row r="2806" spans="1:9" x14ac:dyDescent="0.25">
      <c r="A2806" t="s">
        <v>165</v>
      </c>
      <c r="B2806">
        <v>293</v>
      </c>
      <c r="C2806">
        <v>15096</v>
      </c>
      <c r="D2806" s="81">
        <v>44442</v>
      </c>
      <c r="E2806" s="49" t="s">
        <v>1957</v>
      </c>
      <c r="F2806" t="s">
        <v>1592</v>
      </c>
      <c r="H2806" s="3">
        <v>3500</v>
      </c>
      <c r="I2806" s="3">
        <f t="shared" si="47"/>
        <v>1387881.99</v>
      </c>
    </row>
    <row r="2807" spans="1:9" x14ac:dyDescent="0.25">
      <c r="A2807" t="s">
        <v>165</v>
      </c>
      <c r="B2807">
        <v>293</v>
      </c>
      <c r="C2807">
        <v>15097</v>
      </c>
      <c r="D2807" s="81">
        <v>44442</v>
      </c>
      <c r="E2807" s="49" t="s">
        <v>1958</v>
      </c>
      <c r="F2807" t="s">
        <v>1959</v>
      </c>
      <c r="H2807" s="3">
        <v>4000</v>
      </c>
      <c r="I2807" s="3">
        <f t="shared" si="47"/>
        <v>1383881.99</v>
      </c>
    </row>
    <row r="2808" spans="1:9" x14ac:dyDescent="0.25">
      <c r="A2808" t="s">
        <v>165</v>
      </c>
      <c r="B2808">
        <v>428</v>
      </c>
      <c r="C2808">
        <v>15098</v>
      </c>
      <c r="D2808" s="81">
        <v>44442</v>
      </c>
      <c r="E2808" s="49" t="s">
        <v>1960</v>
      </c>
      <c r="F2808" t="s">
        <v>1961</v>
      </c>
      <c r="H2808" s="3">
        <v>49153</v>
      </c>
      <c r="I2808" s="3">
        <f t="shared" si="47"/>
        <v>1334728.99</v>
      </c>
    </row>
    <row r="2809" spans="1:9" x14ac:dyDescent="0.25">
      <c r="A2809" t="s">
        <v>165</v>
      </c>
      <c r="B2809">
        <v>345</v>
      </c>
      <c r="C2809">
        <v>15099</v>
      </c>
      <c r="D2809" s="81">
        <v>44442</v>
      </c>
      <c r="E2809" s="49" t="s">
        <v>1962</v>
      </c>
      <c r="F2809" t="s">
        <v>1963</v>
      </c>
      <c r="H2809" s="3">
        <v>10900</v>
      </c>
      <c r="I2809" s="3">
        <f t="shared" ref="I2809:I2872" si="48">+I2808+G2809-H2809</f>
        <v>1323828.99</v>
      </c>
    </row>
    <row r="2810" spans="1:9" x14ac:dyDescent="0.25">
      <c r="A2810" t="s">
        <v>165</v>
      </c>
      <c r="B2810">
        <v>426</v>
      </c>
      <c r="C2810">
        <v>15100</v>
      </c>
      <c r="D2810" s="81">
        <v>44442</v>
      </c>
      <c r="E2810" s="49" t="s">
        <v>1966</v>
      </c>
      <c r="F2810" t="s">
        <v>1985</v>
      </c>
      <c r="H2810" s="3">
        <v>5500</v>
      </c>
      <c r="I2810" s="3">
        <f t="shared" si="48"/>
        <v>1318328.99</v>
      </c>
    </row>
    <row r="2811" spans="1:9" x14ac:dyDescent="0.25">
      <c r="A2811" t="s">
        <v>165</v>
      </c>
      <c r="B2811">
        <v>426</v>
      </c>
      <c r="C2811">
        <v>15101</v>
      </c>
      <c r="D2811" s="81">
        <v>44442</v>
      </c>
      <c r="E2811" s="49" t="s">
        <v>1966</v>
      </c>
      <c r="F2811" t="s">
        <v>1986</v>
      </c>
      <c r="H2811" s="3">
        <v>5500</v>
      </c>
      <c r="I2811" s="3">
        <f t="shared" si="48"/>
        <v>1312828.99</v>
      </c>
    </row>
    <row r="2812" spans="1:9" x14ac:dyDescent="0.25">
      <c r="A2812" t="s">
        <v>165</v>
      </c>
      <c r="B2812">
        <v>426</v>
      </c>
      <c r="C2812">
        <v>15102</v>
      </c>
      <c r="D2812" s="81">
        <v>44442</v>
      </c>
      <c r="E2812" s="49" t="s">
        <v>1964</v>
      </c>
      <c r="F2812" t="s">
        <v>1965</v>
      </c>
      <c r="H2812" s="3">
        <v>3000</v>
      </c>
      <c r="I2812" s="3">
        <f t="shared" si="48"/>
        <v>1309828.99</v>
      </c>
    </row>
    <row r="2813" spans="1:9" x14ac:dyDescent="0.25">
      <c r="A2813" t="s">
        <v>165</v>
      </c>
      <c r="B2813">
        <v>426</v>
      </c>
      <c r="C2813">
        <v>15103</v>
      </c>
      <c r="D2813" s="81">
        <v>44442</v>
      </c>
      <c r="E2813" s="49" t="s">
        <v>1966</v>
      </c>
      <c r="F2813" t="s">
        <v>1967</v>
      </c>
      <c r="H2813" s="3">
        <v>3000</v>
      </c>
      <c r="I2813" s="3">
        <f t="shared" si="48"/>
        <v>1306828.99</v>
      </c>
    </row>
    <row r="2814" spans="1:9" x14ac:dyDescent="0.25">
      <c r="A2814" t="s">
        <v>165</v>
      </c>
      <c r="B2814">
        <v>426</v>
      </c>
      <c r="C2814">
        <v>15104</v>
      </c>
      <c r="D2814" s="81">
        <v>44442</v>
      </c>
      <c r="E2814" s="49" t="s">
        <v>1966</v>
      </c>
      <c r="F2814" t="s">
        <v>1968</v>
      </c>
      <c r="H2814" s="3">
        <v>6000</v>
      </c>
      <c r="I2814" s="3">
        <f t="shared" si="48"/>
        <v>1300828.99</v>
      </c>
    </row>
    <row r="2815" spans="1:9" x14ac:dyDescent="0.25">
      <c r="A2815" t="s">
        <v>165</v>
      </c>
      <c r="B2815">
        <v>343</v>
      </c>
      <c r="C2815">
        <v>15105</v>
      </c>
      <c r="D2815" s="81">
        <v>44442</v>
      </c>
      <c r="E2815" s="49" t="s">
        <v>1969</v>
      </c>
      <c r="F2815" t="s">
        <v>1970</v>
      </c>
      <c r="H2815" s="3">
        <v>40000</v>
      </c>
      <c r="I2815" s="3">
        <f t="shared" si="48"/>
        <v>1260828.99</v>
      </c>
    </row>
    <row r="2816" spans="1:9" x14ac:dyDescent="0.25">
      <c r="A2816" t="s">
        <v>165</v>
      </c>
      <c r="B2816">
        <v>346</v>
      </c>
      <c r="C2816">
        <v>15106</v>
      </c>
      <c r="D2816" s="81">
        <v>44442</v>
      </c>
      <c r="E2816" s="49" t="s">
        <v>1971</v>
      </c>
      <c r="F2816" t="s">
        <v>1939</v>
      </c>
      <c r="H2816" s="3">
        <v>50000</v>
      </c>
      <c r="I2816" s="3">
        <f t="shared" si="48"/>
        <v>1210828.99</v>
      </c>
    </row>
    <row r="2817" spans="1:9" x14ac:dyDescent="0.25">
      <c r="A2817" t="s">
        <v>165</v>
      </c>
      <c r="B2817">
        <v>122</v>
      </c>
      <c r="C2817">
        <v>15107</v>
      </c>
      <c r="D2817" s="81">
        <v>44442</v>
      </c>
      <c r="E2817" s="49" t="s">
        <v>1972</v>
      </c>
      <c r="F2817" t="s">
        <v>1866</v>
      </c>
      <c r="H2817" s="3">
        <v>12000</v>
      </c>
      <c r="I2817" s="3">
        <f t="shared" si="48"/>
        <v>1198828.99</v>
      </c>
    </row>
    <row r="2818" spans="1:9" x14ac:dyDescent="0.25">
      <c r="A2818" t="s">
        <v>165</v>
      </c>
      <c r="B2818">
        <v>122</v>
      </c>
      <c r="C2818">
        <v>15108</v>
      </c>
      <c r="D2818" s="81">
        <v>44442</v>
      </c>
      <c r="E2818" s="49" t="s">
        <v>1972</v>
      </c>
      <c r="F2818" t="s">
        <v>1973</v>
      </c>
      <c r="H2818" s="3">
        <v>12000</v>
      </c>
      <c r="I2818" s="3">
        <f t="shared" si="48"/>
        <v>1186828.99</v>
      </c>
    </row>
    <row r="2819" spans="1:9" x14ac:dyDescent="0.25">
      <c r="A2819" t="s">
        <v>165</v>
      </c>
      <c r="B2819">
        <v>122</v>
      </c>
      <c r="C2819">
        <v>15109</v>
      </c>
      <c r="D2819" s="81">
        <v>44442</v>
      </c>
      <c r="E2819" s="49" t="s">
        <v>1972</v>
      </c>
      <c r="F2819" t="s">
        <v>1974</v>
      </c>
      <c r="H2819" s="3">
        <v>10000</v>
      </c>
      <c r="I2819" s="3">
        <f t="shared" si="48"/>
        <v>1176828.99</v>
      </c>
    </row>
    <row r="2820" spans="1:9" x14ac:dyDescent="0.25">
      <c r="C2820">
        <v>15110</v>
      </c>
      <c r="D2820" s="81">
        <v>44442</v>
      </c>
      <c r="E2820" s="49" t="s">
        <v>43</v>
      </c>
      <c r="F2820" t="s">
        <v>43</v>
      </c>
      <c r="I2820" s="3">
        <f t="shared" si="48"/>
        <v>1176828.99</v>
      </c>
    </row>
    <row r="2821" spans="1:9" x14ac:dyDescent="0.25">
      <c r="A2821" t="s">
        <v>165</v>
      </c>
      <c r="B2821">
        <v>122</v>
      </c>
      <c r="C2821">
        <v>15111</v>
      </c>
      <c r="D2821" s="81">
        <v>44442</v>
      </c>
      <c r="E2821" s="49" t="s">
        <v>1972</v>
      </c>
      <c r="F2821" t="s">
        <v>1534</v>
      </c>
      <c r="H2821" s="3">
        <v>10000</v>
      </c>
      <c r="I2821" s="3">
        <f t="shared" si="48"/>
        <v>1166828.99</v>
      </c>
    </row>
    <row r="2822" spans="1:9" x14ac:dyDescent="0.25">
      <c r="A2822" t="s">
        <v>165</v>
      </c>
      <c r="B2822">
        <v>122</v>
      </c>
      <c r="C2822">
        <v>15112</v>
      </c>
      <c r="D2822" s="81">
        <v>44442</v>
      </c>
      <c r="E2822" s="49" t="s">
        <v>1972</v>
      </c>
      <c r="F2822" t="s">
        <v>1536</v>
      </c>
      <c r="H2822" s="3">
        <v>10000</v>
      </c>
      <c r="I2822" s="3">
        <f t="shared" si="48"/>
        <v>1156828.99</v>
      </c>
    </row>
    <row r="2823" spans="1:9" x14ac:dyDescent="0.25">
      <c r="A2823" t="s">
        <v>165</v>
      </c>
      <c r="B2823">
        <v>122</v>
      </c>
      <c r="C2823">
        <v>15113</v>
      </c>
      <c r="D2823" s="81">
        <v>44442</v>
      </c>
      <c r="E2823" s="49" t="s">
        <v>1972</v>
      </c>
      <c r="F2823" t="s">
        <v>1751</v>
      </c>
      <c r="H2823" s="3">
        <v>10000</v>
      </c>
      <c r="I2823" s="3">
        <f t="shared" si="48"/>
        <v>1146828.99</v>
      </c>
    </row>
    <row r="2824" spans="1:9" x14ac:dyDescent="0.25">
      <c r="A2824" t="s">
        <v>165</v>
      </c>
      <c r="B2824">
        <v>122</v>
      </c>
      <c r="C2824">
        <v>15114</v>
      </c>
      <c r="D2824" s="81">
        <v>44442</v>
      </c>
      <c r="E2824" s="49" t="s">
        <v>1972</v>
      </c>
      <c r="F2824" t="s">
        <v>1821</v>
      </c>
      <c r="H2824" s="3">
        <v>15000</v>
      </c>
      <c r="I2824" s="3">
        <f t="shared" si="48"/>
        <v>1131828.99</v>
      </c>
    </row>
    <row r="2825" spans="1:9" x14ac:dyDescent="0.25">
      <c r="C2825">
        <v>15115</v>
      </c>
      <c r="D2825" s="81">
        <v>44442</v>
      </c>
      <c r="E2825" s="49" t="s">
        <v>43</v>
      </c>
      <c r="F2825" t="s">
        <v>43</v>
      </c>
      <c r="I2825" s="3">
        <f t="shared" si="48"/>
        <v>1131828.99</v>
      </c>
    </row>
    <row r="2826" spans="1:9" x14ac:dyDescent="0.25">
      <c r="A2826" t="s">
        <v>165</v>
      </c>
      <c r="B2826">
        <v>122</v>
      </c>
      <c r="C2826">
        <v>15116</v>
      </c>
      <c r="D2826" s="81">
        <v>44442</v>
      </c>
      <c r="E2826" s="49" t="s">
        <v>1972</v>
      </c>
      <c r="F2826" t="s">
        <v>1893</v>
      </c>
      <c r="H2826" s="3">
        <v>15000</v>
      </c>
      <c r="I2826" s="3">
        <f t="shared" si="48"/>
        <v>1116828.99</v>
      </c>
    </row>
    <row r="2827" spans="1:9" x14ac:dyDescent="0.25">
      <c r="A2827" t="s">
        <v>158</v>
      </c>
      <c r="B2827">
        <v>122</v>
      </c>
      <c r="C2827">
        <v>15117</v>
      </c>
      <c r="D2827" s="81">
        <v>44442</v>
      </c>
      <c r="E2827" s="49" t="s">
        <v>1972</v>
      </c>
      <c r="F2827" t="s">
        <v>1975</v>
      </c>
      <c r="H2827" s="3">
        <v>20000</v>
      </c>
      <c r="I2827" s="3">
        <f t="shared" si="48"/>
        <v>1096828.99</v>
      </c>
    </row>
    <row r="2828" spans="1:9" x14ac:dyDescent="0.25">
      <c r="A2828" t="s">
        <v>158</v>
      </c>
      <c r="B2828">
        <v>122</v>
      </c>
      <c r="C2828">
        <v>15118</v>
      </c>
      <c r="D2828" s="81">
        <v>44442</v>
      </c>
      <c r="E2828" s="49" t="s">
        <v>1972</v>
      </c>
      <c r="F2828" t="s">
        <v>1748</v>
      </c>
      <c r="H2828" s="3">
        <v>20000</v>
      </c>
      <c r="I2828" s="3">
        <f t="shared" si="48"/>
        <v>1076828.99</v>
      </c>
    </row>
    <row r="2829" spans="1:9" x14ac:dyDescent="0.25">
      <c r="A2829" t="s">
        <v>158</v>
      </c>
      <c r="B2829">
        <v>122</v>
      </c>
      <c r="C2829">
        <v>15119</v>
      </c>
      <c r="D2829" s="81">
        <v>44442</v>
      </c>
      <c r="E2829" s="49" t="s">
        <v>1972</v>
      </c>
      <c r="F2829" t="s">
        <v>1584</v>
      </c>
      <c r="H2829" s="3">
        <v>20000</v>
      </c>
      <c r="I2829" s="3">
        <f t="shared" si="48"/>
        <v>1056828.99</v>
      </c>
    </row>
    <row r="2830" spans="1:9" x14ac:dyDescent="0.25">
      <c r="A2830" t="s">
        <v>158</v>
      </c>
      <c r="B2830">
        <v>122</v>
      </c>
      <c r="C2830">
        <v>15120</v>
      </c>
      <c r="D2830" s="81">
        <v>44442</v>
      </c>
      <c r="E2830" s="49" t="s">
        <v>1972</v>
      </c>
      <c r="F2830" t="s">
        <v>1610</v>
      </c>
      <c r="H2830" s="3">
        <v>18000</v>
      </c>
      <c r="I2830" s="3">
        <f t="shared" si="48"/>
        <v>1038828.99</v>
      </c>
    </row>
    <row r="2831" spans="1:9" x14ac:dyDescent="0.25">
      <c r="A2831" t="s">
        <v>158</v>
      </c>
      <c r="B2831">
        <v>122</v>
      </c>
      <c r="C2831">
        <v>15121</v>
      </c>
      <c r="D2831" s="81">
        <v>44442</v>
      </c>
      <c r="E2831" s="49" t="s">
        <v>1972</v>
      </c>
      <c r="F2831" t="s">
        <v>1976</v>
      </c>
      <c r="H2831" s="3">
        <v>8000</v>
      </c>
      <c r="I2831" s="3">
        <f t="shared" si="48"/>
        <v>1030828.99</v>
      </c>
    </row>
    <row r="2832" spans="1:9" x14ac:dyDescent="0.25">
      <c r="C2832">
        <v>15122</v>
      </c>
      <c r="D2832" s="81">
        <v>44442</v>
      </c>
      <c r="E2832" s="49" t="s">
        <v>43</v>
      </c>
      <c r="F2832" t="s">
        <v>43</v>
      </c>
      <c r="I2832" s="3">
        <f t="shared" si="48"/>
        <v>1030828.99</v>
      </c>
    </row>
    <row r="2833" spans="1:9" x14ac:dyDescent="0.25">
      <c r="A2833" t="s">
        <v>158</v>
      </c>
      <c r="B2833">
        <v>122</v>
      </c>
      <c r="C2833">
        <v>15123</v>
      </c>
      <c r="D2833" s="81">
        <v>44442</v>
      </c>
      <c r="E2833" s="49" t="s">
        <v>1972</v>
      </c>
      <c r="F2833" t="s">
        <v>1977</v>
      </c>
      <c r="H2833" s="3">
        <v>9000</v>
      </c>
      <c r="I2833" s="3">
        <f t="shared" si="48"/>
        <v>1021828.99</v>
      </c>
    </row>
    <row r="2834" spans="1:9" x14ac:dyDescent="0.25">
      <c r="A2834" t="s">
        <v>158</v>
      </c>
      <c r="B2834">
        <v>122</v>
      </c>
      <c r="C2834">
        <v>15124</v>
      </c>
      <c r="D2834" s="81">
        <v>44442</v>
      </c>
      <c r="E2834" s="49" t="s">
        <v>1978</v>
      </c>
      <c r="F2834" t="s">
        <v>419</v>
      </c>
      <c r="H2834" s="3">
        <v>15000</v>
      </c>
      <c r="I2834" s="3">
        <f t="shared" si="48"/>
        <v>1006828.99</v>
      </c>
    </row>
    <row r="2835" spans="1:9" x14ac:dyDescent="0.25">
      <c r="A2835" t="s">
        <v>158</v>
      </c>
      <c r="B2835">
        <v>122</v>
      </c>
      <c r="C2835">
        <v>15125</v>
      </c>
      <c r="D2835" s="81">
        <v>44442</v>
      </c>
      <c r="E2835" s="49" t="s">
        <v>1978</v>
      </c>
      <c r="F2835" t="s">
        <v>1264</v>
      </c>
      <c r="H2835" s="3">
        <v>10000</v>
      </c>
      <c r="I2835" s="3">
        <f t="shared" si="48"/>
        <v>996828.99</v>
      </c>
    </row>
    <row r="2836" spans="1:9" x14ac:dyDescent="0.25">
      <c r="A2836" t="s">
        <v>158</v>
      </c>
      <c r="B2836">
        <v>122</v>
      </c>
      <c r="C2836">
        <v>15126</v>
      </c>
      <c r="D2836" s="81">
        <v>44442</v>
      </c>
      <c r="E2836" s="49" t="s">
        <v>1978</v>
      </c>
      <c r="F2836" t="s">
        <v>1979</v>
      </c>
      <c r="H2836" s="3">
        <v>5000</v>
      </c>
      <c r="I2836" s="3">
        <f t="shared" si="48"/>
        <v>991828.99</v>
      </c>
    </row>
    <row r="2837" spans="1:9" x14ac:dyDescent="0.25">
      <c r="A2837" t="s">
        <v>158</v>
      </c>
      <c r="B2837">
        <v>122</v>
      </c>
      <c r="C2837">
        <v>15127</v>
      </c>
      <c r="D2837" s="81">
        <v>44442</v>
      </c>
      <c r="E2837" s="49" t="s">
        <v>1978</v>
      </c>
      <c r="F2837" t="s">
        <v>1963</v>
      </c>
      <c r="H2837" s="3">
        <v>6000</v>
      </c>
      <c r="I2837" s="3">
        <f t="shared" si="48"/>
        <v>985828.99</v>
      </c>
    </row>
    <row r="2838" spans="1:9" x14ac:dyDescent="0.25">
      <c r="A2838" t="s">
        <v>158</v>
      </c>
      <c r="B2838">
        <v>399</v>
      </c>
      <c r="C2838">
        <v>15128</v>
      </c>
      <c r="D2838" s="81">
        <v>44442</v>
      </c>
      <c r="E2838" s="49" t="s">
        <v>1980</v>
      </c>
      <c r="F2838" t="s">
        <v>1981</v>
      </c>
      <c r="H2838" s="3">
        <v>12385.85</v>
      </c>
      <c r="I2838" s="3">
        <f t="shared" si="48"/>
        <v>973443.14</v>
      </c>
    </row>
    <row r="2839" spans="1:9" x14ac:dyDescent="0.25">
      <c r="A2839" t="s">
        <v>158</v>
      </c>
      <c r="B2839">
        <v>241</v>
      </c>
      <c r="C2839">
        <v>15129</v>
      </c>
      <c r="D2839" s="81">
        <v>44442</v>
      </c>
      <c r="E2839" s="49" t="s">
        <v>1982</v>
      </c>
      <c r="F2839" t="s">
        <v>1983</v>
      </c>
      <c r="H2839" s="3">
        <v>4800</v>
      </c>
      <c r="I2839" s="3">
        <f t="shared" si="48"/>
        <v>968643.14</v>
      </c>
    </row>
    <row r="2840" spans="1:9" x14ac:dyDescent="0.25">
      <c r="A2840" t="s">
        <v>158</v>
      </c>
      <c r="B2840">
        <v>122</v>
      </c>
      <c r="C2840">
        <v>15130</v>
      </c>
      <c r="D2840" s="81">
        <v>44445</v>
      </c>
      <c r="E2840" s="49" t="s">
        <v>1984</v>
      </c>
      <c r="F2840" t="s">
        <v>1866</v>
      </c>
      <c r="H2840" s="3">
        <v>12000</v>
      </c>
      <c r="I2840" s="3">
        <f t="shared" si="48"/>
        <v>956643.14</v>
      </c>
    </row>
    <row r="2841" spans="1:9" x14ac:dyDescent="0.25">
      <c r="A2841" t="s">
        <v>158</v>
      </c>
      <c r="B2841">
        <v>345</v>
      </c>
      <c r="C2841">
        <v>15131</v>
      </c>
      <c r="D2841" s="81">
        <v>44445</v>
      </c>
      <c r="E2841" s="49" t="s">
        <v>1863</v>
      </c>
      <c r="F2841" t="s">
        <v>1765</v>
      </c>
      <c r="H2841" s="3">
        <v>30000</v>
      </c>
      <c r="I2841" s="3">
        <f t="shared" si="48"/>
        <v>926643.14</v>
      </c>
    </row>
    <row r="2842" spans="1:9" x14ac:dyDescent="0.25">
      <c r="A2842" t="s">
        <v>158</v>
      </c>
      <c r="B2842">
        <v>151</v>
      </c>
      <c r="C2842">
        <v>15132</v>
      </c>
      <c r="D2842" s="81">
        <v>44446</v>
      </c>
      <c r="E2842" s="49" t="s">
        <v>1972</v>
      </c>
      <c r="F2842" t="s">
        <v>1781</v>
      </c>
      <c r="H2842" s="3">
        <v>12000</v>
      </c>
      <c r="I2842" s="3">
        <f t="shared" si="48"/>
        <v>914643.14</v>
      </c>
    </row>
    <row r="2843" spans="1:9" x14ac:dyDescent="0.25">
      <c r="A2843" t="s">
        <v>158</v>
      </c>
      <c r="B2843">
        <v>426</v>
      </c>
      <c r="C2843">
        <v>15133</v>
      </c>
      <c r="D2843" s="81">
        <v>44446</v>
      </c>
      <c r="E2843" s="49" t="s">
        <v>1966</v>
      </c>
      <c r="F2843" t="s">
        <v>1987</v>
      </c>
      <c r="H2843" s="3">
        <v>4500</v>
      </c>
      <c r="I2843" s="3">
        <f t="shared" si="48"/>
        <v>910143.14</v>
      </c>
    </row>
    <row r="2844" spans="1:9" x14ac:dyDescent="0.25">
      <c r="A2844" t="s">
        <v>158</v>
      </c>
      <c r="B2844">
        <v>345</v>
      </c>
      <c r="C2844">
        <v>15134</v>
      </c>
      <c r="D2844" s="81">
        <v>44446</v>
      </c>
      <c r="E2844" s="49" t="s">
        <v>1543</v>
      </c>
      <c r="F2844" t="s">
        <v>1988</v>
      </c>
      <c r="H2844" s="3">
        <v>10000</v>
      </c>
      <c r="I2844" s="3">
        <f t="shared" si="48"/>
        <v>900143.14</v>
      </c>
    </row>
    <row r="2845" spans="1:9" x14ac:dyDescent="0.25">
      <c r="C2845">
        <v>15135</v>
      </c>
      <c r="D2845" s="81">
        <v>44446</v>
      </c>
      <c r="E2845" s="49" t="s">
        <v>43</v>
      </c>
      <c r="F2845" t="s">
        <v>43</v>
      </c>
      <c r="I2845" s="3">
        <f t="shared" si="48"/>
        <v>900143.14</v>
      </c>
    </row>
    <row r="2846" spans="1:9" x14ac:dyDescent="0.25">
      <c r="A2846" t="s">
        <v>158</v>
      </c>
      <c r="B2846">
        <v>343</v>
      </c>
      <c r="C2846">
        <v>15136</v>
      </c>
      <c r="D2846" s="81">
        <v>44446</v>
      </c>
      <c r="E2846" s="49" t="s">
        <v>1989</v>
      </c>
      <c r="F2846" t="s">
        <v>1707</v>
      </c>
      <c r="H2846" s="3">
        <v>12000</v>
      </c>
      <c r="I2846" s="3">
        <f t="shared" si="48"/>
        <v>888143.14</v>
      </c>
    </row>
    <row r="2847" spans="1:9" x14ac:dyDescent="0.25">
      <c r="A2847" t="s">
        <v>158</v>
      </c>
      <c r="B2847">
        <v>421</v>
      </c>
      <c r="C2847">
        <v>15137</v>
      </c>
      <c r="D2847" s="81">
        <v>44446</v>
      </c>
      <c r="E2847" s="49" t="s">
        <v>1990</v>
      </c>
      <c r="F2847" t="s">
        <v>1707</v>
      </c>
      <c r="H2847" s="3">
        <v>13200</v>
      </c>
      <c r="I2847" s="3">
        <f t="shared" si="48"/>
        <v>874943.14</v>
      </c>
    </row>
    <row r="2848" spans="1:9" x14ac:dyDescent="0.25">
      <c r="A2848" t="s">
        <v>158</v>
      </c>
      <c r="B2848">
        <v>426</v>
      </c>
      <c r="C2848">
        <v>15138</v>
      </c>
      <c r="D2848" s="81">
        <v>44446</v>
      </c>
      <c r="E2848" s="49" t="s">
        <v>1991</v>
      </c>
      <c r="F2848" t="s">
        <v>1727</v>
      </c>
      <c r="H2848" s="3">
        <v>28905</v>
      </c>
      <c r="I2848" s="3">
        <f t="shared" si="48"/>
        <v>846038.14</v>
      </c>
    </row>
    <row r="2849" spans="1:9" x14ac:dyDescent="0.25">
      <c r="A2849" t="s">
        <v>158</v>
      </c>
      <c r="B2849">
        <v>346</v>
      </c>
      <c r="C2849">
        <v>15139</v>
      </c>
      <c r="D2849" s="81">
        <v>44446</v>
      </c>
      <c r="E2849" s="49" t="s">
        <v>1992</v>
      </c>
      <c r="F2849" t="s">
        <v>351</v>
      </c>
      <c r="H2849" s="3">
        <v>11600</v>
      </c>
      <c r="I2849" s="3">
        <f t="shared" si="48"/>
        <v>834438.14</v>
      </c>
    </row>
    <row r="2850" spans="1:9" x14ac:dyDescent="0.25">
      <c r="A2850" t="s">
        <v>158</v>
      </c>
      <c r="B2850">
        <v>151</v>
      </c>
      <c r="C2850">
        <v>15140</v>
      </c>
      <c r="D2850" s="81">
        <v>44446</v>
      </c>
      <c r="E2850" s="49" t="s">
        <v>1993</v>
      </c>
      <c r="F2850" t="s">
        <v>1994</v>
      </c>
      <c r="H2850" s="3">
        <v>5085</v>
      </c>
      <c r="I2850" s="3">
        <f t="shared" si="48"/>
        <v>829353.14</v>
      </c>
    </row>
    <row r="2851" spans="1:9" x14ac:dyDescent="0.25">
      <c r="A2851" t="s">
        <v>158</v>
      </c>
      <c r="B2851">
        <v>345</v>
      </c>
      <c r="C2851">
        <v>15141</v>
      </c>
      <c r="D2851" s="81">
        <v>44446</v>
      </c>
      <c r="E2851" s="49" t="s">
        <v>1995</v>
      </c>
      <c r="F2851" t="s">
        <v>1939</v>
      </c>
      <c r="H2851" s="3">
        <v>5000</v>
      </c>
      <c r="I2851" s="3">
        <f t="shared" si="48"/>
        <v>824353.14</v>
      </c>
    </row>
    <row r="2852" spans="1:9" x14ac:dyDescent="0.25">
      <c r="A2852" t="s">
        <v>158</v>
      </c>
      <c r="B2852">
        <v>342</v>
      </c>
      <c r="C2852">
        <v>15142</v>
      </c>
      <c r="D2852" s="81">
        <v>44446</v>
      </c>
      <c r="E2852" s="49" t="s">
        <v>1769</v>
      </c>
      <c r="F2852" t="s">
        <v>1388</v>
      </c>
      <c r="H2852" s="3">
        <v>40000</v>
      </c>
      <c r="I2852" s="3">
        <f t="shared" si="48"/>
        <v>784353.14</v>
      </c>
    </row>
    <row r="2853" spans="1:9" x14ac:dyDescent="0.25">
      <c r="A2853" t="s">
        <v>158</v>
      </c>
      <c r="B2853">
        <v>421</v>
      </c>
      <c r="C2853">
        <v>15143</v>
      </c>
      <c r="D2853" s="81">
        <v>44446</v>
      </c>
      <c r="E2853" s="49" t="s">
        <v>1996</v>
      </c>
      <c r="F2853" t="s">
        <v>1939</v>
      </c>
      <c r="H2853" s="3">
        <v>12000</v>
      </c>
      <c r="I2853" s="3">
        <f t="shared" si="48"/>
        <v>772353.14</v>
      </c>
    </row>
    <row r="2854" spans="1:9" x14ac:dyDescent="0.25">
      <c r="A2854" t="s">
        <v>158</v>
      </c>
      <c r="B2854">
        <v>421</v>
      </c>
      <c r="C2854">
        <v>15144</v>
      </c>
      <c r="D2854" s="81">
        <v>44446</v>
      </c>
      <c r="E2854" s="49" t="s">
        <v>1942</v>
      </c>
      <c r="F2854" t="s">
        <v>1997</v>
      </c>
      <c r="H2854" s="3">
        <v>5000</v>
      </c>
      <c r="I2854" s="3">
        <f t="shared" si="48"/>
        <v>767353.14</v>
      </c>
    </row>
    <row r="2855" spans="1:9" x14ac:dyDescent="0.25">
      <c r="A2855" t="s">
        <v>158</v>
      </c>
      <c r="B2855">
        <v>427</v>
      </c>
      <c r="C2855">
        <v>15145</v>
      </c>
      <c r="D2855" s="81">
        <v>44447</v>
      </c>
      <c r="E2855" s="49" t="s">
        <v>1998</v>
      </c>
      <c r="F2855" t="s">
        <v>1847</v>
      </c>
      <c r="H2855" s="3">
        <v>5000</v>
      </c>
      <c r="I2855" s="3">
        <f t="shared" si="48"/>
        <v>762353.14</v>
      </c>
    </row>
    <row r="2856" spans="1:9" x14ac:dyDescent="0.25">
      <c r="A2856" t="s">
        <v>158</v>
      </c>
      <c r="B2856">
        <v>428</v>
      </c>
      <c r="C2856">
        <v>15146</v>
      </c>
      <c r="D2856" s="81">
        <v>44447</v>
      </c>
      <c r="E2856" s="49" t="s">
        <v>1999</v>
      </c>
      <c r="F2856" t="s">
        <v>1961</v>
      </c>
      <c r="H2856" s="3">
        <v>44172</v>
      </c>
      <c r="I2856" s="3">
        <f t="shared" si="48"/>
        <v>718181.14</v>
      </c>
    </row>
    <row r="2857" spans="1:9" x14ac:dyDescent="0.25">
      <c r="A2857" t="s">
        <v>158</v>
      </c>
      <c r="B2857">
        <v>293</v>
      </c>
      <c r="C2857">
        <v>15147</v>
      </c>
      <c r="D2857" s="81">
        <v>44447</v>
      </c>
      <c r="E2857" s="49" t="s">
        <v>2000</v>
      </c>
      <c r="F2857" t="s">
        <v>1592</v>
      </c>
      <c r="H2857" s="3">
        <v>3500</v>
      </c>
      <c r="I2857" s="3">
        <f t="shared" si="48"/>
        <v>714681.14</v>
      </c>
    </row>
    <row r="2858" spans="1:9" x14ac:dyDescent="0.25">
      <c r="A2858" t="s">
        <v>158</v>
      </c>
      <c r="B2858">
        <v>293</v>
      </c>
      <c r="C2858">
        <v>15148</v>
      </c>
      <c r="D2858" s="81">
        <v>44447</v>
      </c>
      <c r="E2858" s="49" t="s">
        <v>2001</v>
      </c>
      <c r="F2858" t="s">
        <v>1602</v>
      </c>
      <c r="H2858" s="3">
        <v>3000</v>
      </c>
      <c r="I2858" s="3">
        <f t="shared" si="48"/>
        <v>711681.14</v>
      </c>
    </row>
    <row r="2859" spans="1:9" x14ac:dyDescent="0.25">
      <c r="A2859" t="s">
        <v>158</v>
      </c>
      <c r="B2859">
        <v>293</v>
      </c>
      <c r="C2859">
        <v>15149</v>
      </c>
      <c r="D2859" s="81">
        <v>44447</v>
      </c>
      <c r="E2859" s="49" t="s">
        <v>2002</v>
      </c>
      <c r="F2859" t="s">
        <v>1959</v>
      </c>
      <c r="H2859" s="3">
        <v>4000</v>
      </c>
      <c r="I2859" s="3">
        <f t="shared" si="48"/>
        <v>707681.14</v>
      </c>
    </row>
    <row r="2860" spans="1:9" x14ac:dyDescent="0.25">
      <c r="A2860" t="s">
        <v>158</v>
      </c>
      <c r="B2860">
        <v>421</v>
      </c>
      <c r="C2860">
        <v>15150</v>
      </c>
      <c r="D2860" s="81">
        <v>44447</v>
      </c>
      <c r="E2860" s="49" t="s">
        <v>1722</v>
      </c>
      <c r="F2860" t="s">
        <v>2003</v>
      </c>
      <c r="H2860" s="3">
        <v>3000</v>
      </c>
      <c r="I2860" s="3">
        <f t="shared" si="48"/>
        <v>704681.14</v>
      </c>
    </row>
    <row r="2861" spans="1:9" x14ac:dyDescent="0.25">
      <c r="A2861" t="s">
        <v>158</v>
      </c>
      <c r="B2861">
        <v>231</v>
      </c>
      <c r="C2861">
        <v>15151</v>
      </c>
      <c r="D2861" s="81">
        <v>44448</v>
      </c>
      <c r="E2861" s="49" t="s">
        <v>2004</v>
      </c>
      <c r="F2861" t="s">
        <v>2005</v>
      </c>
      <c r="H2861" s="3">
        <v>5000</v>
      </c>
      <c r="I2861" s="3">
        <f t="shared" si="48"/>
        <v>699681.14</v>
      </c>
    </row>
    <row r="2862" spans="1:9" x14ac:dyDescent="0.25">
      <c r="A2862" t="s">
        <v>158</v>
      </c>
      <c r="B2862">
        <v>241</v>
      </c>
      <c r="C2862">
        <v>15152</v>
      </c>
      <c r="D2862" s="81">
        <v>44448</v>
      </c>
      <c r="E2862" s="49" t="s">
        <v>2006</v>
      </c>
      <c r="F2862" t="s">
        <v>1799</v>
      </c>
      <c r="H2862" s="3">
        <v>8071</v>
      </c>
      <c r="I2862" s="3">
        <f t="shared" si="48"/>
        <v>691610.14</v>
      </c>
    </row>
    <row r="2863" spans="1:9" x14ac:dyDescent="0.25">
      <c r="A2863" t="s">
        <v>158</v>
      </c>
      <c r="B2863">
        <v>421</v>
      </c>
      <c r="C2863">
        <v>15153</v>
      </c>
      <c r="D2863" s="81">
        <v>44448</v>
      </c>
      <c r="E2863" s="49" t="s">
        <v>2007</v>
      </c>
      <c r="F2863" t="s">
        <v>2008</v>
      </c>
      <c r="H2863" s="3">
        <v>5000</v>
      </c>
      <c r="I2863" s="3">
        <f t="shared" si="48"/>
        <v>686610.14</v>
      </c>
    </row>
    <row r="2864" spans="1:9" x14ac:dyDescent="0.25">
      <c r="A2864" t="s">
        <v>158</v>
      </c>
      <c r="B2864">
        <v>421</v>
      </c>
      <c r="C2864">
        <v>15154</v>
      </c>
      <c r="D2864" s="81">
        <v>44448</v>
      </c>
      <c r="E2864" s="49" t="s">
        <v>2009</v>
      </c>
      <c r="F2864" t="s">
        <v>2010</v>
      </c>
      <c r="H2864" s="3">
        <v>24700</v>
      </c>
      <c r="I2864" s="3">
        <f t="shared" si="48"/>
        <v>661910.14</v>
      </c>
    </row>
    <row r="2865" spans="1:9" x14ac:dyDescent="0.25">
      <c r="A2865" t="s">
        <v>158</v>
      </c>
      <c r="B2865">
        <v>426</v>
      </c>
      <c r="C2865">
        <v>15155</v>
      </c>
      <c r="D2865" s="81">
        <v>44452</v>
      </c>
      <c r="E2865" s="49" t="s">
        <v>2011</v>
      </c>
      <c r="F2865" t="s">
        <v>2012</v>
      </c>
      <c r="H2865" s="3">
        <v>8920</v>
      </c>
      <c r="I2865" s="3">
        <f t="shared" si="48"/>
        <v>652990.14</v>
      </c>
    </row>
    <row r="2866" spans="1:9" x14ac:dyDescent="0.25">
      <c r="A2866" t="s">
        <v>158</v>
      </c>
      <c r="B2866">
        <v>293</v>
      </c>
      <c r="C2866">
        <v>15156</v>
      </c>
      <c r="D2866" s="81">
        <v>44453</v>
      </c>
      <c r="E2866" s="49" t="s">
        <v>2013</v>
      </c>
      <c r="F2866" t="s">
        <v>1955</v>
      </c>
      <c r="H2866" s="3">
        <v>85500</v>
      </c>
      <c r="I2866" s="3">
        <f t="shared" si="48"/>
        <v>567490.14</v>
      </c>
    </row>
    <row r="2867" spans="1:9" x14ac:dyDescent="0.25">
      <c r="A2867" t="s">
        <v>158</v>
      </c>
      <c r="B2867">
        <v>399</v>
      </c>
      <c r="C2867">
        <v>15157</v>
      </c>
      <c r="D2867" s="81">
        <v>44455</v>
      </c>
      <c r="E2867" s="49" t="s">
        <v>2014</v>
      </c>
      <c r="F2867" t="s">
        <v>1981</v>
      </c>
      <c r="H2867" s="3">
        <v>1970.18</v>
      </c>
      <c r="I2867" s="3">
        <f t="shared" si="48"/>
        <v>565519.96</v>
      </c>
    </row>
    <row r="2868" spans="1:9" x14ac:dyDescent="0.25">
      <c r="B2868">
        <v>421</v>
      </c>
      <c r="C2868">
        <v>15158</v>
      </c>
      <c r="D2868" s="81">
        <v>44456</v>
      </c>
      <c r="E2868" s="49" t="s">
        <v>2015</v>
      </c>
      <c r="F2868" t="s">
        <v>1939</v>
      </c>
      <c r="H2868" s="3">
        <v>50000</v>
      </c>
      <c r="I2868" s="3">
        <f t="shared" si="48"/>
        <v>515519.95999999996</v>
      </c>
    </row>
    <row r="2869" spans="1:9" x14ac:dyDescent="0.25">
      <c r="A2869" t="s">
        <v>158</v>
      </c>
      <c r="B2869">
        <v>311</v>
      </c>
      <c r="C2869">
        <v>15159</v>
      </c>
      <c r="D2869" s="81">
        <v>44456</v>
      </c>
      <c r="E2869" s="49" t="s">
        <v>1947</v>
      </c>
      <c r="F2869" t="s">
        <v>186</v>
      </c>
      <c r="H2869" s="3">
        <v>11813.25</v>
      </c>
      <c r="I2869" s="3">
        <f t="shared" si="48"/>
        <v>503706.70999999996</v>
      </c>
    </row>
    <row r="2870" spans="1:9" x14ac:dyDescent="0.25">
      <c r="A2870" t="s">
        <v>158</v>
      </c>
      <c r="B2870">
        <v>421</v>
      </c>
      <c r="C2870">
        <v>15160</v>
      </c>
      <c r="D2870" s="81">
        <v>44456</v>
      </c>
      <c r="E2870" s="49" t="s">
        <v>2016</v>
      </c>
      <c r="F2870" t="s">
        <v>2017</v>
      </c>
      <c r="H2870" s="3">
        <v>5000</v>
      </c>
      <c r="I2870" s="3">
        <f t="shared" si="48"/>
        <v>498706.70999999996</v>
      </c>
    </row>
    <row r="2871" spans="1:9" x14ac:dyDescent="0.25">
      <c r="A2871" t="s">
        <v>158</v>
      </c>
      <c r="B2871">
        <v>421</v>
      </c>
      <c r="C2871">
        <v>15161</v>
      </c>
      <c r="D2871" s="81">
        <v>44456</v>
      </c>
      <c r="E2871" s="49" t="s">
        <v>2018</v>
      </c>
      <c r="F2871" t="s">
        <v>2019</v>
      </c>
      <c r="H2871" s="3">
        <v>5000</v>
      </c>
      <c r="I2871" s="3">
        <f t="shared" si="48"/>
        <v>493706.70999999996</v>
      </c>
    </row>
    <row r="2872" spans="1:9" x14ac:dyDescent="0.25">
      <c r="A2872" t="s">
        <v>158</v>
      </c>
      <c r="B2872">
        <v>293</v>
      </c>
      <c r="C2872">
        <v>15162</v>
      </c>
      <c r="D2872" s="81">
        <v>44456</v>
      </c>
      <c r="E2872" s="49" t="s">
        <v>2020</v>
      </c>
      <c r="F2872" t="s">
        <v>2021</v>
      </c>
      <c r="H2872" s="3">
        <v>11000</v>
      </c>
      <c r="I2872" s="3">
        <f t="shared" si="48"/>
        <v>482706.70999999996</v>
      </c>
    </row>
    <row r="2873" spans="1:9" x14ac:dyDescent="0.25">
      <c r="A2873" t="s">
        <v>158</v>
      </c>
      <c r="B2873">
        <v>421</v>
      </c>
      <c r="C2873">
        <v>15163</v>
      </c>
      <c r="D2873" s="81">
        <v>44459</v>
      </c>
      <c r="E2873" s="49" t="s">
        <v>174</v>
      </c>
      <c r="F2873" t="s">
        <v>2022</v>
      </c>
      <c r="H2873" s="3">
        <v>10000</v>
      </c>
      <c r="I2873" s="3">
        <f t="shared" ref="I2873:I2936" si="49">+I2872+G2873-H2873</f>
        <v>472706.70999999996</v>
      </c>
    </row>
    <row r="2874" spans="1:9" x14ac:dyDescent="0.25">
      <c r="B2874">
        <v>421</v>
      </c>
      <c r="C2874">
        <v>15164</v>
      </c>
      <c r="D2874" s="81">
        <v>44459</v>
      </c>
      <c r="E2874" s="49" t="s">
        <v>2023</v>
      </c>
      <c r="F2874" t="s">
        <v>2024</v>
      </c>
      <c r="H2874" s="3">
        <v>3000</v>
      </c>
      <c r="I2874" s="3">
        <f t="shared" si="49"/>
        <v>469706.70999999996</v>
      </c>
    </row>
    <row r="2875" spans="1:9" x14ac:dyDescent="0.25">
      <c r="B2875">
        <v>346</v>
      </c>
      <c r="C2875">
        <v>15165</v>
      </c>
      <c r="D2875" s="81">
        <v>44459</v>
      </c>
      <c r="E2875" s="49" t="s">
        <v>2025</v>
      </c>
      <c r="F2875" t="s">
        <v>2026</v>
      </c>
      <c r="H2875" s="3">
        <v>8000.4</v>
      </c>
      <c r="I2875" s="3">
        <f t="shared" si="49"/>
        <v>461706.30999999994</v>
      </c>
    </row>
    <row r="2876" spans="1:9" x14ac:dyDescent="0.25">
      <c r="A2876" t="s">
        <v>158</v>
      </c>
      <c r="B2876">
        <v>421</v>
      </c>
      <c r="C2876">
        <v>15166</v>
      </c>
      <c r="D2876" s="81">
        <v>44459</v>
      </c>
      <c r="E2876" s="49" t="s">
        <v>1722</v>
      </c>
      <c r="F2876" t="s">
        <v>2056</v>
      </c>
      <c r="H2876" s="3">
        <v>3000</v>
      </c>
      <c r="I2876" s="3">
        <f t="shared" si="49"/>
        <v>458706.30999999994</v>
      </c>
    </row>
    <row r="2877" spans="1:9" x14ac:dyDescent="0.25">
      <c r="A2877" t="s">
        <v>158</v>
      </c>
      <c r="B2877">
        <v>421</v>
      </c>
      <c r="C2877">
        <v>15167</v>
      </c>
      <c r="D2877" s="81">
        <v>44459</v>
      </c>
      <c r="E2877" s="49" t="s">
        <v>1722</v>
      </c>
      <c r="F2877" t="s">
        <v>2027</v>
      </c>
      <c r="H2877" s="3">
        <v>5000</v>
      </c>
      <c r="I2877" s="3">
        <f t="shared" si="49"/>
        <v>453706.30999999994</v>
      </c>
    </row>
    <row r="2878" spans="1:9" x14ac:dyDescent="0.25">
      <c r="A2878" t="s">
        <v>158</v>
      </c>
      <c r="B2878">
        <v>342</v>
      </c>
      <c r="C2878">
        <v>15168</v>
      </c>
      <c r="D2878" s="81">
        <v>44460</v>
      </c>
      <c r="E2878" s="49" t="s">
        <v>2028</v>
      </c>
      <c r="F2878" t="s">
        <v>1975</v>
      </c>
      <c r="H2878" s="3">
        <v>5305</v>
      </c>
      <c r="I2878" s="3">
        <f t="shared" si="49"/>
        <v>448401.30999999994</v>
      </c>
    </row>
    <row r="2879" spans="1:9" x14ac:dyDescent="0.25">
      <c r="C2879">
        <v>15169</v>
      </c>
      <c r="D2879" s="81">
        <v>44461</v>
      </c>
      <c r="E2879" s="49" t="s">
        <v>43</v>
      </c>
      <c r="F2879" t="s">
        <v>43</v>
      </c>
      <c r="I2879" s="3">
        <f t="shared" si="49"/>
        <v>448401.30999999994</v>
      </c>
    </row>
    <row r="2880" spans="1:9" x14ac:dyDescent="0.25">
      <c r="B2880">
        <v>426</v>
      </c>
      <c r="C2880">
        <v>15170</v>
      </c>
      <c r="D2880" s="81">
        <v>44461</v>
      </c>
      <c r="E2880" s="49" t="s">
        <v>2029</v>
      </c>
      <c r="F2880" t="s">
        <v>2030</v>
      </c>
      <c r="H2880" s="3">
        <v>11400</v>
      </c>
      <c r="I2880" s="3">
        <f t="shared" si="49"/>
        <v>437001.30999999994</v>
      </c>
    </row>
    <row r="2881" spans="1:9" x14ac:dyDescent="0.25">
      <c r="B2881">
        <v>421</v>
      </c>
      <c r="C2881">
        <v>15171</v>
      </c>
      <c r="D2881" s="81">
        <v>44461</v>
      </c>
      <c r="E2881" s="49" t="s">
        <v>2031</v>
      </c>
      <c r="F2881" t="s">
        <v>2032</v>
      </c>
      <c r="H2881" s="3">
        <v>10000</v>
      </c>
      <c r="I2881" s="3">
        <f t="shared" si="49"/>
        <v>427001.30999999994</v>
      </c>
    </row>
    <row r="2882" spans="1:9" x14ac:dyDescent="0.25">
      <c r="B2882">
        <v>221</v>
      </c>
      <c r="C2882">
        <v>15172</v>
      </c>
      <c r="D2882" s="81">
        <v>44466</v>
      </c>
      <c r="E2882" s="49" t="s">
        <v>1724</v>
      </c>
      <c r="F2882" t="s">
        <v>464</v>
      </c>
      <c r="H2882" s="3">
        <v>30319.59</v>
      </c>
      <c r="I2882" s="3">
        <f t="shared" si="49"/>
        <v>396681.71999999991</v>
      </c>
    </row>
    <row r="2883" spans="1:9" x14ac:dyDescent="0.25">
      <c r="B2883">
        <v>213</v>
      </c>
      <c r="C2883">
        <v>15173</v>
      </c>
      <c r="D2883" s="81">
        <v>44466</v>
      </c>
      <c r="E2883" s="49" t="s">
        <v>2033</v>
      </c>
      <c r="F2883" t="s">
        <v>1939</v>
      </c>
      <c r="H2883" s="3">
        <v>9969.86</v>
      </c>
      <c r="I2883" s="3">
        <f t="shared" si="49"/>
        <v>386711.85999999993</v>
      </c>
    </row>
    <row r="2884" spans="1:9" x14ac:dyDescent="0.25">
      <c r="A2884" t="s">
        <v>158</v>
      </c>
      <c r="B2884">
        <v>421</v>
      </c>
      <c r="C2884">
        <v>15174</v>
      </c>
      <c r="D2884" s="81">
        <v>44466</v>
      </c>
      <c r="E2884" s="49" t="s">
        <v>2034</v>
      </c>
      <c r="F2884" t="s">
        <v>2035</v>
      </c>
      <c r="H2884" s="3">
        <v>7560</v>
      </c>
      <c r="I2884" s="3">
        <f t="shared" si="49"/>
        <v>379151.85999999993</v>
      </c>
    </row>
    <row r="2885" spans="1:9" x14ac:dyDescent="0.25">
      <c r="B2885">
        <v>421</v>
      </c>
      <c r="C2885">
        <v>15175</v>
      </c>
      <c r="D2885" s="81">
        <v>44466</v>
      </c>
      <c r="E2885" s="49" t="s">
        <v>2036</v>
      </c>
      <c r="F2885" t="s">
        <v>2037</v>
      </c>
      <c r="H2885" s="3">
        <v>10000</v>
      </c>
      <c r="I2885" s="3">
        <f t="shared" si="49"/>
        <v>369151.85999999993</v>
      </c>
    </row>
    <row r="2886" spans="1:9" x14ac:dyDescent="0.25">
      <c r="B2886">
        <v>151</v>
      </c>
      <c r="C2886">
        <v>15176</v>
      </c>
      <c r="D2886" s="81">
        <v>44466</v>
      </c>
      <c r="E2886" s="49" t="s">
        <v>2038</v>
      </c>
      <c r="F2886" t="s">
        <v>1994</v>
      </c>
      <c r="H2886" s="3">
        <v>5085</v>
      </c>
      <c r="I2886" s="3">
        <f t="shared" si="49"/>
        <v>364066.85999999993</v>
      </c>
    </row>
    <row r="2887" spans="1:9" x14ac:dyDescent="0.25">
      <c r="A2887" t="s">
        <v>158</v>
      </c>
      <c r="B2887">
        <v>213</v>
      </c>
      <c r="C2887">
        <v>15177</v>
      </c>
      <c r="D2887" s="81">
        <v>44466</v>
      </c>
      <c r="E2887" s="49" t="s">
        <v>2039</v>
      </c>
      <c r="F2887" t="s">
        <v>181</v>
      </c>
      <c r="H2887" s="3">
        <v>805</v>
      </c>
      <c r="I2887" s="3">
        <f t="shared" si="49"/>
        <v>363261.85999999993</v>
      </c>
    </row>
    <row r="2888" spans="1:9" x14ac:dyDescent="0.25">
      <c r="A2888" t="s">
        <v>158</v>
      </c>
      <c r="B2888">
        <v>421</v>
      </c>
      <c r="C2888">
        <v>15178</v>
      </c>
      <c r="D2888" s="81">
        <v>44466</v>
      </c>
      <c r="E2888" s="49" t="s">
        <v>2036</v>
      </c>
      <c r="F2888" t="s">
        <v>1931</v>
      </c>
      <c r="H2888" s="3">
        <v>10000</v>
      </c>
      <c r="I2888" s="3">
        <f t="shared" si="49"/>
        <v>353261.85999999993</v>
      </c>
    </row>
    <row r="2889" spans="1:9" x14ac:dyDescent="0.25">
      <c r="A2889" t="s">
        <v>158</v>
      </c>
      <c r="B2889">
        <v>421</v>
      </c>
      <c r="C2889">
        <v>15179</v>
      </c>
      <c r="D2889" s="81">
        <v>44466</v>
      </c>
      <c r="E2889" s="49" t="s">
        <v>2040</v>
      </c>
      <c r="F2889" t="s">
        <v>2041</v>
      </c>
      <c r="H2889" s="3">
        <v>5000</v>
      </c>
      <c r="I2889" s="3">
        <f t="shared" si="49"/>
        <v>348261.85999999993</v>
      </c>
    </row>
    <row r="2890" spans="1:9" x14ac:dyDescent="0.25">
      <c r="A2890" t="s">
        <v>158</v>
      </c>
      <c r="B2890">
        <v>421</v>
      </c>
      <c r="C2890">
        <v>15180</v>
      </c>
      <c r="D2890" s="81">
        <v>44467</v>
      </c>
      <c r="E2890" s="49" t="s">
        <v>2042</v>
      </c>
      <c r="F2890" t="s">
        <v>2043</v>
      </c>
      <c r="H2890" s="3">
        <v>10000</v>
      </c>
      <c r="I2890" s="3">
        <f t="shared" si="49"/>
        <v>338261.85999999993</v>
      </c>
    </row>
    <row r="2891" spans="1:9" x14ac:dyDescent="0.25">
      <c r="A2891" t="s">
        <v>158</v>
      </c>
      <c r="B2891">
        <v>421</v>
      </c>
      <c r="C2891">
        <v>15181</v>
      </c>
      <c r="D2891" s="81">
        <v>44467</v>
      </c>
      <c r="E2891" s="49" t="s">
        <v>1885</v>
      </c>
      <c r="F2891" t="s">
        <v>1797</v>
      </c>
      <c r="H2891" s="3">
        <v>5925</v>
      </c>
      <c r="I2891" s="3">
        <f t="shared" si="49"/>
        <v>332336.85999999993</v>
      </c>
    </row>
    <row r="2892" spans="1:9" x14ac:dyDescent="0.25">
      <c r="C2892">
        <v>15182</v>
      </c>
      <c r="D2892" s="81">
        <v>44467</v>
      </c>
      <c r="E2892" s="49" t="s">
        <v>43</v>
      </c>
      <c r="F2892" t="s">
        <v>43</v>
      </c>
      <c r="I2892" s="3">
        <f t="shared" si="49"/>
        <v>332336.85999999993</v>
      </c>
    </row>
    <row r="2893" spans="1:9" x14ac:dyDescent="0.25">
      <c r="A2893" t="s">
        <v>158</v>
      </c>
      <c r="B2893">
        <v>421</v>
      </c>
      <c r="C2893">
        <v>15183</v>
      </c>
      <c r="D2893" s="81">
        <v>44467</v>
      </c>
      <c r="E2893" s="49" t="s">
        <v>2031</v>
      </c>
      <c r="F2893" t="s">
        <v>2044</v>
      </c>
      <c r="H2893" s="3">
        <v>3000</v>
      </c>
      <c r="I2893" s="3">
        <f t="shared" si="49"/>
        <v>329336.85999999993</v>
      </c>
    </row>
    <row r="2894" spans="1:9" x14ac:dyDescent="0.25">
      <c r="A2894" t="s">
        <v>158</v>
      </c>
      <c r="B2894">
        <v>421</v>
      </c>
      <c r="C2894">
        <v>15184</v>
      </c>
      <c r="D2894" s="81">
        <v>44467</v>
      </c>
      <c r="E2894" s="49" t="s">
        <v>2045</v>
      </c>
      <c r="F2894" t="s">
        <v>2046</v>
      </c>
      <c r="H2894" s="3">
        <v>14000</v>
      </c>
      <c r="I2894" s="3">
        <f t="shared" si="49"/>
        <v>315336.85999999993</v>
      </c>
    </row>
    <row r="2895" spans="1:9" x14ac:dyDescent="0.25">
      <c r="A2895" t="s">
        <v>158</v>
      </c>
      <c r="B2895">
        <v>421</v>
      </c>
      <c r="C2895">
        <v>15185</v>
      </c>
      <c r="D2895" s="81">
        <v>44468</v>
      </c>
      <c r="E2895" s="49" t="s">
        <v>2047</v>
      </c>
      <c r="F2895" t="s">
        <v>1610</v>
      </c>
      <c r="H2895" s="3">
        <v>9075</v>
      </c>
      <c r="I2895" s="3">
        <f t="shared" si="49"/>
        <v>306261.85999999993</v>
      </c>
    </row>
    <row r="2896" spans="1:9" x14ac:dyDescent="0.25">
      <c r="D2896" s="81">
        <v>44469</v>
      </c>
      <c r="E2896" s="49" t="s">
        <v>148</v>
      </c>
      <c r="F2896" t="s">
        <v>41</v>
      </c>
      <c r="G2896" s="108">
        <v>1000000</v>
      </c>
      <c r="I2896" s="3">
        <f t="shared" si="49"/>
        <v>1306261.8599999999</v>
      </c>
    </row>
    <row r="2897" spans="1:9" x14ac:dyDescent="0.25">
      <c r="B2897">
        <v>292</v>
      </c>
      <c r="F2897" t="s">
        <v>1858</v>
      </c>
      <c r="H2897" s="3">
        <v>3395.61</v>
      </c>
      <c r="I2897" s="3">
        <f t="shared" si="49"/>
        <v>1302866.2499999998</v>
      </c>
    </row>
    <row r="2899" spans="1:9" x14ac:dyDescent="0.25">
      <c r="F2899" t="s">
        <v>2065</v>
      </c>
      <c r="G2899" s="108">
        <v>3000000</v>
      </c>
      <c r="H2899" s="3">
        <v>1378474.74</v>
      </c>
    </row>
    <row r="2901" spans="1:9" x14ac:dyDescent="0.25">
      <c r="A2901" t="s">
        <v>158</v>
      </c>
      <c r="B2901">
        <v>122</v>
      </c>
      <c r="C2901">
        <v>15186</v>
      </c>
      <c r="D2901" s="81">
        <v>44470</v>
      </c>
      <c r="E2901" s="49" t="s">
        <v>2048</v>
      </c>
      <c r="F2901" t="s">
        <v>1975</v>
      </c>
      <c r="H2901" s="3">
        <v>20000</v>
      </c>
      <c r="I2901" s="3">
        <f>+I2897+G2901-H2901</f>
        <v>1282866.2499999998</v>
      </c>
    </row>
    <row r="2902" spans="1:9" x14ac:dyDescent="0.25">
      <c r="A2902" t="s">
        <v>158</v>
      </c>
      <c r="B2902">
        <v>122</v>
      </c>
      <c r="C2902">
        <v>15187</v>
      </c>
      <c r="D2902" s="81">
        <v>44470</v>
      </c>
      <c r="E2902" s="49" t="s">
        <v>2048</v>
      </c>
      <c r="F2902" t="s">
        <v>1749</v>
      </c>
      <c r="H2902" s="3">
        <v>20000</v>
      </c>
      <c r="I2902" s="3">
        <f t="shared" si="49"/>
        <v>1262866.2499999998</v>
      </c>
    </row>
    <row r="2903" spans="1:9" x14ac:dyDescent="0.25">
      <c r="A2903" t="s">
        <v>158</v>
      </c>
      <c r="B2903">
        <v>122</v>
      </c>
      <c r="C2903">
        <v>15188</v>
      </c>
      <c r="D2903" s="81">
        <v>44470</v>
      </c>
      <c r="E2903" s="49" t="s">
        <v>2048</v>
      </c>
      <c r="F2903" t="s">
        <v>1748</v>
      </c>
      <c r="H2903" s="3">
        <v>20000</v>
      </c>
      <c r="I2903" s="3">
        <f t="shared" si="49"/>
        <v>1242866.2499999998</v>
      </c>
    </row>
    <row r="2904" spans="1:9" x14ac:dyDescent="0.25">
      <c r="A2904" t="s">
        <v>158</v>
      </c>
      <c r="B2904">
        <v>122</v>
      </c>
      <c r="C2904">
        <v>15189</v>
      </c>
      <c r="D2904" s="81">
        <v>44470</v>
      </c>
      <c r="E2904" s="49" t="s">
        <v>2048</v>
      </c>
      <c r="F2904" t="s">
        <v>1896</v>
      </c>
      <c r="H2904" s="3">
        <v>18000</v>
      </c>
      <c r="I2904" s="3">
        <f t="shared" si="49"/>
        <v>1224866.2499999998</v>
      </c>
    </row>
    <row r="2905" spans="1:9" x14ac:dyDescent="0.25">
      <c r="A2905" t="s">
        <v>158</v>
      </c>
      <c r="B2905">
        <v>122</v>
      </c>
      <c r="C2905">
        <v>15190</v>
      </c>
      <c r="D2905" s="81">
        <v>44470</v>
      </c>
      <c r="E2905" s="49" t="s">
        <v>2048</v>
      </c>
      <c r="F2905" t="s">
        <v>2049</v>
      </c>
      <c r="H2905" s="3">
        <v>15000</v>
      </c>
      <c r="I2905" s="3">
        <f t="shared" si="49"/>
        <v>1209866.2499999998</v>
      </c>
    </row>
    <row r="2906" spans="1:9" x14ac:dyDescent="0.25">
      <c r="A2906" t="s">
        <v>158</v>
      </c>
      <c r="B2906">
        <v>122</v>
      </c>
      <c r="C2906">
        <v>15191</v>
      </c>
      <c r="D2906" s="81">
        <v>44470</v>
      </c>
      <c r="E2906" s="49" t="s">
        <v>2048</v>
      </c>
      <c r="F2906" t="s">
        <v>1821</v>
      </c>
      <c r="H2906" s="3">
        <v>15000</v>
      </c>
      <c r="I2906" s="3">
        <f t="shared" si="49"/>
        <v>1194866.2499999998</v>
      </c>
    </row>
    <row r="2907" spans="1:9" x14ac:dyDescent="0.25">
      <c r="A2907" t="s">
        <v>158</v>
      </c>
      <c r="B2907">
        <v>122</v>
      </c>
      <c r="C2907">
        <v>15192</v>
      </c>
      <c r="D2907" s="81">
        <v>44470</v>
      </c>
      <c r="E2907" s="49" t="s">
        <v>2048</v>
      </c>
      <c r="F2907" t="s">
        <v>1866</v>
      </c>
      <c r="H2907" s="3">
        <v>12000</v>
      </c>
      <c r="I2907" s="3">
        <f t="shared" si="49"/>
        <v>1182866.2499999998</v>
      </c>
    </row>
    <row r="2908" spans="1:9" x14ac:dyDescent="0.25">
      <c r="A2908" t="s">
        <v>158</v>
      </c>
      <c r="B2908">
        <v>122</v>
      </c>
      <c r="C2908">
        <v>15193</v>
      </c>
      <c r="D2908" s="81">
        <v>44470</v>
      </c>
      <c r="E2908" s="49" t="s">
        <v>2048</v>
      </c>
      <c r="F2908" t="s">
        <v>1867</v>
      </c>
      <c r="H2908" s="3">
        <v>12000</v>
      </c>
      <c r="I2908" s="3">
        <f t="shared" si="49"/>
        <v>1170866.2499999998</v>
      </c>
    </row>
    <row r="2909" spans="1:9" x14ac:dyDescent="0.25">
      <c r="A2909" t="s">
        <v>158</v>
      </c>
      <c r="B2909">
        <v>122</v>
      </c>
      <c r="C2909">
        <v>15194</v>
      </c>
      <c r="D2909" s="81">
        <v>44470</v>
      </c>
      <c r="E2909" s="49" t="s">
        <v>2048</v>
      </c>
      <c r="F2909" t="s">
        <v>2050</v>
      </c>
      <c r="H2909" s="3">
        <v>10000</v>
      </c>
      <c r="I2909" s="3">
        <f t="shared" si="49"/>
        <v>1160866.2499999998</v>
      </c>
    </row>
    <row r="2910" spans="1:9" x14ac:dyDescent="0.25">
      <c r="A2910" t="s">
        <v>158</v>
      </c>
      <c r="B2910">
        <v>122</v>
      </c>
      <c r="C2910">
        <v>15195</v>
      </c>
      <c r="D2910" s="81">
        <v>44470</v>
      </c>
      <c r="E2910" s="49" t="s">
        <v>2048</v>
      </c>
      <c r="F2910" t="s">
        <v>1536</v>
      </c>
      <c r="H2910" s="3">
        <v>10000</v>
      </c>
      <c r="I2910" s="3">
        <f t="shared" si="49"/>
        <v>1150866.2499999998</v>
      </c>
    </row>
    <row r="2911" spans="1:9" x14ac:dyDescent="0.25">
      <c r="A2911" t="s">
        <v>158</v>
      </c>
      <c r="B2911">
        <v>122</v>
      </c>
      <c r="C2911">
        <v>15196</v>
      </c>
      <c r="D2911" s="81">
        <v>44470</v>
      </c>
      <c r="E2911" s="49" t="s">
        <v>2048</v>
      </c>
      <c r="F2911" t="s">
        <v>1534</v>
      </c>
      <c r="H2911" s="3">
        <v>10000</v>
      </c>
      <c r="I2911" s="3">
        <f t="shared" si="49"/>
        <v>1140866.2499999998</v>
      </c>
    </row>
    <row r="2912" spans="1:9" x14ac:dyDescent="0.25">
      <c r="A2912" t="s">
        <v>158</v>
      </c>
      <c r="B2912">
        <v>122</v>
      </c>
      <c r="C2912">
        <v>15197</v>
      </c>
      <c r="D2912" s="81">
        <v>44470</v>
      </c>
      <c r="E2912" s="49" t="s">
        <v>2048</v>
      </c>
      <c r="F2912" t="s">
        <v>2051</v>
      </c>
      <c r="H2912" s="3">
        <v>10000</v>
      </c>
      <c r="I2912" s="3">
        <f t="shared" si="49"/>
        <v>1130866.2499999998</v>
      </c>
    </row>
    <row r="2913" spans="1:9" x14ac:dyDescent="0.25">
      <c r="A2913" t="s">
        <v>158</v>
      </c>
      <c r="B2913">
        <v>122</v>
      </c>
      <c r="C2913">
        <v>15198</v>
      </c>
      <c r="D2913" s="81">
        <v>44470</v>
      </c>
      <c r="E2913" s="49" t="s">
        <v>2048</v>
      </c>
      <c r="F2913" t="s">
        <v>1751</v>
      </c>
      <c r="H2913" s="3">
        <v>10000</v>
      </c>
      <c r="I2913" s="3">
        <f t="shared" si="49"/>
        <v>1120866.2499999998</v>
      </c>
    </row>
    <row r="2914" spans="1:9" x14ac:dyDescent="0.25">
      <c r="A2914" t="s">
        <v>158</v>
      </c>
      <c r="B2914">
        <v>122</v>
      </c>
      <c r="C2914">
        <v>15199</v>
      </c>
      <c r="D2914" s="81">
        <v>44470</v>
      </c>
      <c r="E2914" s="49" t="s">
        <v>2048</v>
      </c>
      <c r="F2914" t="s">
        <v>1977</v>
      </c>
      <c r="H2914" s="3">
        <v>9000</v>
      </c>
      <c r="I2914" s="3">
        <f t="shared" si="49"/>
        <v>1111866.2499999998</v>
      </c>
    </row>
    <row r="2915" spans="1:9" x14ac:dyDescent="0.25">
      <c r="A2915" t="s">
        <v>158</v>
      </c>
      <c r="B2915">
        <v>122</v>
      </c>
      <c r="C2915">
        <v>15200</v>
      </c>
      <c r="D2915" s="81">
        <v>44470</v>
      </c>
      <c r="E2915" s="49" t="s">
        <v>2052</v>
      </c>
      <c r="F2915" t="s">
        <v>2053</v>
      </c>
      <c r="H2915" s="3">
        <v>15000</v>
      </c>
      <c r="I2915" s="3">
        <f t="shared" si="49"/>
        <v>1096866.2499999998</v>
      </c>
    </row>
    <row r="2916" spans="1:9" x14ac:dyDescent="0.25">
      <c r="A2916" t="s">
        <v>158</v>
      </c>
      <c r="B2916">
        <v>122</v>
      </c>
      <c r="C2916">
        <v>15201</v>
      </c>
      <c r="D2916" s="81">
        <v>44470</v>
      </c>
      <c r="E2916" s="49" t="s">
        <v>2052</v>
      </c>
      <c r="F2916" t="s">
        <v>2054</v>
      </c>
      <c r="H2916" s="3">
        <v>10000</v>
      </c>
      <c r="I2916" s="3">
        <f t="shared" si="49"/>
        <v>1086866.2499999998</v>
      </c>
    </row>
    <row r="2917" spans="1:9" x14ac:dyDescent="0.25">
      <c r="A2917" t="s">
        <v>158</v>
      </c>
      <c r="B2917">
        <v>122</v>
      </c>
      <c r="C2917">
        <v>15202</v>
      </c>
      <c r="D2917" s="81">
        <v>44470</v>
      </c>
      <c r="E2917" s="49" t="s">
        <v>2052</v>
      </c>
      <c r="F2917" t="s">
        <v>1963</v>
      </c>
      <c r="H2917" s="3">
        <v>6000</v>
      </c>
      <c r="I2917" s="3">
        <f t="shared" si="49"/>
        <v>1080866.2499999998</v>
      </c>
    </row>
    <row r="2918" spans="1:9" x14ac:dyDescent="0.25">
      <c r="A2918" t="s">
        <v>158</v>
      </c>
      <c r="B2918">
        <v>122</v>
      </c>
      <c r="C2918">
        <v>15203</v>
      </c>
      <c r="D2918" s="81">
        <v>44470</v>
      </c>
      <c r="E2918" s="49" t="s">
        <v>2052</v>
      </c>
      <c r="F2918" t="s">
        <v>1979</v>
      </c>
      <c r="H2918" s="3">
        <v>5000</v>
      </c>
      <c r="I2918" s="3">
        <f t="shared" si="49"/>
        <v>1075866.2499999998</v>
      </c>
    </row>
    <row r="2919" spans="1:9" x14ac:dyDescent="0.25">
      <c r="A2919" t="s">
        <v>158</v>
      </c>
      <c r="B2919">
        <v>151</v>
      </c>
      <c r="C2919">
        <v>15204</v>
      </c>
      <c r="D2919" s="81">
        <v>44470</v>
      </c>
      <c r="E2919" s="49" t="s">
        <v>132</v>
      </c>
      <c r="F2919" t="s">
        <v>2055</v>
      </c>
      <c r="H2919" s="3">
        <v>12000</v>
      </c>
      <c r="I2919" s="3">
        <f t="shared" si="49"/>
        <v>1063866.2499999998</v>
      </c>
    </row>
    <row r="2920" spans="1:9" x14ac:dyDescent="0.25">
      <c r="A2920" t="s">
        <v>158</v>
      </c>
      <c r="B2920">
        <v>421</v>
      </c>
      <c r="C2920">
        <v>15205</v>
      </c>
      <c r="D2920" s="81">
        <v>44473</v>
      </c>
      <c r="E2920" s="49" t="s">
        <v>1722</v>
      </c>
      <c r="F2920" t="s">
        <v>2057</v>
      </c>
      <c r="H2920" s="3">
        <v>3000</v>
      </c>
      <c r="I2920" s="3">
        <f t="shared" si="49"/>
        <v>1060866.2499999998</v>
      </c>
    </row>
    <row r="2921" spans="1:9" x14ac:dyDescent="0.25">
      <c r="A2921" t="s">
        <v>158</v>
      </c>
      <c r="B2921">
        <v>342</v>
      </c>
      <c r="C2921">
        <v>15206</v>
      </c>
      <c r="D2921" s="81">
        <v>44473</v>
      </c>
      <c r="E2921" s="49" t="s">
        <v>1769</v>
      </c>
      <c r="F2921" t="s">
        <v>2058</v>
      </c>
      <c r="H2921" s="3">
        <v>75000</v>
      </c>
      <c r="I2921" s="3">
        <f t="shared" si="49"/>
        <v>985866.24999999977</v>
      </c>
    </row>
    <row r="2922" spans="1:9" x14ac:dyDescent="0.25">
      <c r="A2922" t="s">
        <v>158</v>
      </c>
      <c r="B2922">
        <v>342</v>
      </c>
      <c r="C2922">
        <v>15207</v>
      </c>
      <c r="D2922" s="81">
        <v>44473</v>
      </c>
      <c r="E2922" s="49" t="s">
        <v>1769</v>
      </c>
      <c r="F2922" t="s">
        <v>1688</v>
      </c>
      <c r="H2922" s="3">
        <v>40000</v>
      </c>
      <c r="I2922" s="3">
        <f t="shared" si="49"/>
        <v>945866.24999999977</v>
      </c>
    </row>
    <row r="2923" spans="1:9" x14ac:dyDescent="0.25">
      <c r="A2923" t="s">
        <v>158</v>
      </c>
      <c r="B2923">
        <v>421</v>
      </c>
      <c r="C2923">
        <v>15208</v>
      </c>
      <c r="D2923" s="81">
        <v>44473</v>
      </c>
      <c r="E2923" s="49" t="s">
        <v>2036</v>
      </c>
      <c r="F2923" t="s">
        <v>2059</v>
      </c>
      <c r="H2923" s="3">
        <v>10000</v>
      </c>
      <c r="I2923" s="3">
        <f t="shared" si="49"/>
        <v>935866.24999999977</v>
      </c>
    </row>
    <row r="2924" spans="1:9" x14ac:dyDescent="0.25">
      <c r="A2924" t="s">
        <v>158</v>
      </c>
      <c r="B2924">
        <v>345</v>
      </c>
      <c r="C2924">
        <v>15209</v>
      </c>
      <c r="D2924" s="81">
        <v>44473</v>
      </c>
      <c r="E2924" s="49" t="s">
        <v>1543</v>
      </c>
      <c r="F2924" t="s">
        <v>1504</v>
      </c>
      <c r="H2924" s="3">
        <v>10000</v>
      </c>
      <c r="I2924" s="3">
        <f t="shared" si="49"/>
        <v>925866.24999999977</v>
      </c>
    </row>
    <row r="2925" spans="1:9" x14ac:dyDescent="0.25">
      <c r="A2925" t="s">
        <v>158</v>
      </c>
      <c r="B2925">
        <v>421</v>
      </c>
      <c r="C2925">
        <v>15210</v>
      </c>
      <c r="D2925" s="81">
        <v>44473</v>
      </c>
      <c r="E2925" s="49" t="s">
        <v>2060</v>
      </c>
      <c r="F2925" t="s">
        <v>2061</v>
      </c>
      <c r="H2925" s="3">
        <v>2000</v>
      </c>
      <c r="I2925" s="3">
        <f t="shared" si="49"/>
        <v>923866.24999999977</v>
      </c>
    </row>
    <row r="2926" spans="1:9" x14ac:dyDescent="0.25">
      <c r="A2926" t="s">
        <v>158</v>
      </c>
      <c r="B2926">
        <v>421</v>
      </c>
      <c r="C2926">
        <v>15211</v>
      </c>
      <c r="D2926" s="81">
        <v>44474</v>
      </c>
      <c r="E2926" s="49" t="s">
        <v>1722</v>
      </c>
      <c r="F2926" t="s">
        <v>2062</v>
      </c>
      <c r="H2926" s="3">
        <v>5000</v>
      </c>
      <c r="I2926" s="3">
        <f t="shared" si="49"/>
        <v>918866.24999999977</v>
      </c>
    </row>
    <row r="2927" spans="1:9" x14ac:dyDescent="0.25">
      <c r="A2927" t="s">
        <v>158</v>
      </c>
      <c r="B2927">
        <v>241</v>
      </c>
      <c r="C2927">
        <v>15212</v>
      </c>
      <c r="D2927" s="81">
        <v>44474</v>
      </c>
      <c r="E2927" s="49" t="s">
        <v>2063</v>
      </c>
      <c r="F2927" t="s">
        <v>1799</v>
      </c>
      <c r="H2927" s="3">
        <v>3164</v>
      </c>
      <c r="I2927" s="3">
        <f t="shared" si="49"/>
        <v>915702.24999999977</v>
      </c>
    </row>
    <row r="2928" spans="1:9" x14ac:dyDescent="0.25">
      <c r="A2928" t="s">
        <v>158</v>
      </c>
      <c r="B2928">
        <v>426</v>
      </c>
      <c r="C2928">
        <v>15213</v>
      </c>
      <c r="D2928" s="81">
        <v>44474</v>
      </c>
      <c r="E2928" s="49" t="s">
        <v>2064</v>
      </c>
      <c r="F2928" t="s">
        <v>189</v>
      </c>
      <c r="H2928" s="3">
        <v>6363</v>
      </c>
      <c r="I2928" s="3">
        <f t="shared" si="49"/>
        <v>909339.24999999977</v>
      </c>
    </row>
    <row r="2929" spans="1:9" x14ac:dyDescent="0.25">
      <c r="D2929" s="81">
        <v>44474</v>
      </c>
      <c r="E2929" s="49" t="s">
        <v>41</v>
      </c>
      <c r="F2929" t="s">
        <v>41</v>
      </c>
      <c r="G2929" s="108">
        <v>92087.5</v>
      </c>
      <c r="I2929" s="3">
        <f t="shared" si="49"/>
        <v>1001426.7499999998</v>
      </c>
    </row>
    <row r="2930" spans="1:9" x14ac:dyDescent="0.25">
      <c r="A2930" t="s">
        <v>158</v>
      </c>
      <c r="B2930">
        <v>241</v>
      </c>
      <c r="C2930">
        <v>15214</v>
      </c>
      <c r="D2930" s="81">
        <v>44476</v>
      </c>
      <c r="E2930" s="49" t="s">
        <v>2066</v>
      </c>
      <c r="F2930" t="s">
        <v>2067</v>
      </c>
      <c r="H2930" s="3">
        <v>16842</v>
      </c>
      <c r="I2930" s="3">
        <f t="shared" si="49"/>
        <v>984584.74999999977</v>
      </c>
    </row>
    <row r="2931" spans="1:9" x14ac:dyDescent="0.25">
      <c r="A2931" t="s">
        <v>158</v>
      </c>
      <c r="B2931">
        <v>421</v>
      </c>
      <c r="C2931">
        <v>15215</v>
      </c>
      <c r="D2931" s="81">
        <v>44476</v>
      </c>
      <c r="E2931" s="49" t="s">
        <v>1722</v>
      </c>
      <c r="F2931" t="s">
        <v>2068</v>
      </c>
      <c r="H2931" s="3">
        <v>3000</v>
      </c>
      <c r="I2931" s="3">
        <f t="shared" si="49"/>
        <v>981584.74999999977</v>
      </c>
    </row>
    <row r="2932" spans="1:9" x14ac:dyDescent="0.25">
      <c r="A2932" t="s">
        <v>158</v>
      </c>
      <c r="B2932">
        <v>421</v>
      </c>
      <c r="C2932">
        <v>15216</v>
      </c>
      <c r="D2932" s="81">
        <v>44476</v>
      </c>
      <c r="E2932" s="49" t="s">
        <v>2069</v>
      </c>
      <c r="F2932" t="s">
        <v>2070</v>
      </c>
      <c r="H2932" s="3">
        <v>15000</v>
      </c>
      <c r="I2932" s="3">
        <f t="shared" si="49"/>
        <v>966584.74999999977</v>
      </c>
    </row>
    <row r="2933" spans="1:9" x14ac:dyDescent="0.25">
      <c r="A2933" t="s">
        <v>158</v>
      </c>
      <c r="B2933">
        <v>421</v>
      </c>
      <c r="C2933">
        <v>15217</v>
      </c>
      <c r="D2933" s="81">
        <v>44480</v>
      </c>
      <c r="E2933" s="49" t="s">
        <v>1722</v>
      </c>
      <c r="F2933" t="s">
        <v>2071</v>
      </c>
      <c r="H2933" s="3">
        <v>10000</v>
      </c>
      <c r="I2933" s="3">
        <f t="shared" si="49"/>
        <v>956584.74999999977</v>
      </c>
    </row>
    <row r="2934" spans="1:9" x14ac:dyDescent="0.25">
      <c r="A2934" t="s">
        <v>158</v>
      </c>
      <c r="B2934">
        <v>151</v>
      </c>
      <c r="C2934">
        <v>15218</v>
      </c>
      <c r="D2934" s="81">
        <v>44480</v>
      </c>
      <c r="E2934" s="49" t="s">
        <v>2072</v>
      </c>
      <c r="F2934" t="s">
        <v>2073</v>
      </c>
      <c r="H2934" s="3">
        <v>6000</v>
      </c>
      <c r="I2934" s="3">
        <f t="shared" si="49"/>
        <v>950584.74999999977</v>
      </c>
    </row>
    <row r="2935" spans="1:9" x14ac:dyDescent="0.25">
      <c r="A2935" t="s">
        <v>158</v>
      </c>
      <c r="B2935">
        <v>345</v>
      </c>
      <c r="C2935">
        <v>15219</v>
      </c>
      <c r="D2935" s="81">
        <v>44480</v>
      </c>
      <c r="E2935" s="49" t="s">
        <v>1863</v>
      </c>
      <c r="F2935" t="s">
        <v>1765</v>
      </c>
      <c r="H2935" s="3">
        <v>30000</v>
      </c>
      <c r="I2935" s="3">
        <f t="shared" si="49"/>
        <v>920584.74999999977</v>
      </c>
    </row>
    <row r="2936" spans="1:9" x14ac:dyDescent="0.25">
      <c r="A2936" t="s">
        <v>158</v>
      </c>
      <c r="B2936">
        <v>428</v>
      </c>
      <c r="C2936">
        <v>15220</v>
      </c>
      <c r="D2936" s="81">
        <v>44481</v>
      </c>
      <c r="E2936" s="49" t="s">
        <v>2074</v>
      </c>
      <c r="F2936" t="s">
        <v>1961</v>
      </c>
      <c r="H2936" s="3">
        <v>71795</v>
      </c>
      <c r="I2936" s="3">
        <f t="shared" si="49"/>
        <v>848789.74999999977</v>
      </c>
    </row>
    <row r="2937" spans="1:9" x14ac:dyDescent="0.25">
      <c r="B2937">
        <v>426</v>
      </c>
      <c r="C2937">
        <v>15221</v>
      </c>
      <c r="D2937" s="81">
        <v>44481</v>
      </c>
      <c r="E2937" s="49" t="s">
        <v>2075</v>
      </c>
      <c r="F2937" t="s">
        <v>2076</v>
      </c>
      <c r="H2937" s="3">
        <v>8372</v>
      </c>
      <c r="I2937" s="3">
        <f t="shared" ref="I2937:I3002" si="50">+I2936+G2937-H2937</f>
        <v>840417.74999999977</v>
      </c>
    </row>
    <row r="2938" spans="1:9" x14ac:dyDescent="0.25">
      <c r="A2938" t="s">
        <v>158</v>
      </c>
      <c r="B2938">
        <v>421</v>
      </c>
      <c r="C2938">
        <v>15222</v>
      </c>
      <c r="D2938" s="81">
        <v>44481</v>
      </c>
      <c r="E2938" s="49" t="s">
        <v>2077</v>
      </c>
      <c r="F2938" t="s">
        <v>2078</v>
      </c>
      <c r="H2938" s="3">
        <v>5000</v>
      </c>
      <c r="I2938" s="3">
        <f t="shared" si="50"/>
        <v>835417.74999999977</v>
      </c>
    </row>
    <row r="2939" spans="1:9" x14ac:dyDescent="0.25">
      <c r="A2939" t="s">
        <v>158</v>
      </c>
      <c r="B2939">
        <v>421</v>
      </c>
      <c r="C2939">
        <v>15223</v>
      </c>
      <c r="D2939" s="81">
        <v>44481</v>
      </c>
      <c r="E2939" s="49" t="s">
        <v>2079</v>
      </c>
      <c r="F2939" t="s">
        <v>2080</v>
      </c>
      <c r="H2939" s="3">
        <v>10000</v>
      </c>
      <c r="I2939" s="3">
        <f t="shared" si="50"/>
        <v>825417.74999999977</v>
      </c>
    </row>
    <row r="2940" spans="1:9" x14ac:dyDescent="0.25">
      <c r="A2940" t="s">
        <v>158</v>
      </c>
      <c r="B2940">
        <v>293</v>
      </c>
      <c r="C2940">
        <v>15224</v>
      </c>
      <c r="D2940" s="81">
        <v>44488</v>
      </c>
      <c r="E2940" s="49" t="s">
        <v>2081</v>
      </c>
      <c r="F2940" t="s">
        <v>1955</v>
      </c>
      <c r="H2940" s="3">
        <v>85500</v>
      </c>
      <c r="I2940" s="3">
        <f t="shared" si="50"/>
        <v>739917.74999999977</v>
      </c>
    </row>
    <row r="2941" spans="1:9" x14ac:dyDescent="0.25">
      <c r="A2941" t="s">
        <v>158</v>
      </c>
      <c r="B2941">
        <v>426</v>
      </c>
      <c r="C2941">
        <v>15225</v>
      </c>
      <c r="D2941" s="81">
        <v>44488</v>
      </c>
      <c r="E2941" s="49" t="s">
        <v>2082</v>
      </c>
      <c r="F2941" t="s">
        <v>2083</v>
      </c>
      <c r="H2941" s="3">
        <v>10450</v>
      </c>
      <c r="I2941" s="3">
        <f t="shared" si="50"/>
        <v>729467.74999999977</v>
      </c>
    </row>
    <row r="2942" spans="1:9" x14ac:dyDescent="0.25">
      <c r="A2942" t="s">
        <v>158</v>
      </c>
      <c r="B2942">
        <v>421</v>
      </c>
      <c r="C2942">
        <v>15226</v>
      </c>
      <c r="D2942" s="81">
        <v>44488</v>
      </c>
      <c r="E2942" s="49" t="s">
        <v>2084</v>
      </c>
      <c r="F2942" t="s">
        <v>2085</v>
      </c>
      <c r="H2942" s="3">
        <v>19000</v>
      </c>
      <c r="I2942" s="3">
        <f t="shared" si="50"/>
        <v>710467.74999999977</v>
      </c>
    </row>
    <row r="2943" spans="1:9" x14ac:dyDescent="0.25">
      <c r="B2943">
        <v>426</v>
      </c>
      <c r="C2943">
        <v>15227</v>
      </c>
      <c r="D2943" s="81">
        <v>44488</v>
      </c>
      <c r="E2943" s="49" t="s">
        <v>2086</v>
      </c>
      <c r="F2943" t="s">
        <v>2087</v>
      </c>
      <c r="H2943" s="3">
        <v>7347.35</v>
      </c>
      <c r="I2943" s="3">
        <f t="shared" si="50"/>
        <v>703120.39999999979</v>
      </c>
    </row>
    <row r="2944" spans="1:9" x14ac:dyDescent="0.25">
      <c r="A2944" t="s">
        <v>158</v>
      </c>
      <c r="B2944">
        <v>151</v>
      </c>
      <c r="C2944">
        <v>15228</v>
      </c>
      <c r="D2944" s="81">
        <v>44488</v>
      </c>
      <c r="E2944" s="49" t="s">
        <v>2088</v>
      </c>
      <c r="F2944" t="s">
        <v>1799</v>
      </c>
      <c r="H2944" s="3">
        <v>5650</v>
      </c>
      <c r="I2944" s="3">
        <f t="shared" si="50"/>
        <v>697470.39999999979</v>
      </c>
    </row>
    <row r="2945" spans="1:9" x14ac:dyDescent="0.25">
      <c r="B2945">
        <v>293</v>
      </c>
      <c r="C2945">
        <v>15229</v>
      </c>
      <c r="D2945" s="81">
        <v>44494</v>
      </c>
      <c r="E2945" s="49" t="s">
        <v>2089</v>
      </c>
      <c r="F2945" t="s">
        <v>1810</v>
      </c>
      <c r="H2945" s="3">
        <v>4000</v>
      </c>
      <c r="I2945" s="3">
        <f t="shared" si="50"/>
        <v>693470.39999999979</v>
      </c>
    </row>
    <row r="2946" spans="1:9" x14ac:dyDescent="0.25">
      <c r="B2946">
        <v>293</v>
      </c>
      <c r="C2946">
        <v>15230</v>
      </c>
      <c r="D2946" s="81">
        <v>44494</v>
      </c>
      <c r="E2946" s="49" t="s">
        <v>2090</v>
      </c>
      <c r="F2946" t="s">
        <v>1701</v>
      </c>
      <c r="H2946" s="3">
        <v>3500</v>
      </c>
      <c r="I2946" s="3">
        <f t="shared" si="50"/>
        <v>689970.39999999979</v>
      </c>
    </row>
    <row r="2947" spans="1:9" x14ac:dyDescent="0.25">
      <c r="A2947" t="s">
        <v>158</v>
      </c>
      <c r="B2947">
        <v>299</v>
      </c>
      <c r="C2947">
        <v>15231</v>
      </c>
      <c r="D2947" s="81">
        <v>44494</v>
      </c>
      <c r="E2947" s="49" t="s">
        <v>334</v>
      </c>
      <c r="F2947" t="s">
        <v>2091</v>
      </c>
      <c r="H2947" s="3">
        <v>20537.439999999999</v>
      </c>
      <c r="I2947" s="3">
        <f t="shared" si="50"/>
        <v>669432.95999999985</v>
      </c>
    </row>
    <row r="2948" spans="1:9" x14ac:dyDescent="0.25">
      <c r="A2948" t="s">
        <v>158</v>
      </c>
      <c r="B2948">
        <v>221</v>
      </c>
      <c r="C2948">
        <v>15232</v>
      </c>
      <c r="D2948" s="81">
        <v>44494</v>
      </c>
      <c r="E2948" s="49" t="s">
        <v>1724</v>
      </c>
      <c r="F2948" t="s">
        <v>464</v>
      </c>
      <c r="H2948" s="3">
        <v>28655.85</v>
      </c>
      <c r="I2948" s="3">
        <f t="shared" si="50"/>
        <v>640777.10999999987</v>
      </c>
    </row>
    <row r="2949" spans="1:9" x14ac:dyDescent="0.25">
      <c r="A2949" t="s">
        <v>158</v>
      </c>
      <c r="B2949">
        <v>213</v>
      </c>
      <c r="C2949">
        <v>15233</v>
      </c>
      <c r="D2949" s="81">
        <v>44494</v>
      </c>
      <c r="E2949" s="49" t="s">
        <v>2092</v>
      </c>
      <c r="F2949" t="s">
        <v>2093</v>
      </c>
      <c r="H2949" s="3">
        <v>8837</v>
      </c>
      <c r="I2949" s="3">
        <f t="shared" si="50"/>
        <v>631940.10999999987</v>
      </c>
    </row>
    <row r="2950" spans="1:9" x14ac:dyDescent="0.25">
      <c r="A2950" t="s">
        <v>158</v>
      </c>
      <c r="B2950">
        <v>421</v>
      </c>
      <c r="C2950">
        <v>15234</v>
      </c>
      <c r="D2950" s="81">
        <v>44494</v>
      </c>
      <c r="E2950" s="49" t="s">
        <v>2094</v>
      </c>
      <c r="F2950" t="s">
        <v>2095</v>
      </c>
      <c r="H2950" s="3">
        <v>20000</v>
      </c>
      <c r="I2950" s="3">
        <f t="shared" si="50"/>
        <v>611940.10999999987</v>
      </c>
    </row>
    <row r="2951" spans="1:9" x14ac:dyDescent="0.25">
      <c r="A2951" t="s">
        <v>158</v>
      </c>
      <c r="B2951">
        <v>421</v>
      </c>
      <c r="C2951">
        <v>15235</v>
      </c>
      <c r="D2951" s="81">
        <v>44494</v>
      </c>
      <c r="E2951" s="49" t="s">
        <v>2096</v>
      </c>
      <c r="F2951" t="s">
        <v>2097</v>
      </c>
      <c r="H2951" s="3">
        <v>10000</v>
      </c>
      <c r="I2951" s="3">
        <f t="shared" si="50"/>
        <v>601940.10999999987</v>
      </c>
    </row>
    <row r="2952" spans="1:9" x14ac:dyDescent="0.25">
      <c r="B2952">
        <v>231</v>
      </c>
      <c r="C2952">
        <v>15236</v>
      </c>
      <c r="D2952" s="81">
        <v>44494</v>
      </c>
      <c r="E2952" s="49" t="s">
        <v>1782</v>
      </c>
      <c r="F2952" t="s">
        <v>2098</v>
      </c>
      <c r="H2952" s="3">
        <v>10000</v>
      </c>
      <c r="I2952" s="3">
        <f t="shared" si="50"/>
        <v>591940.10999999987</v>
      </c>
    </row>
    <row r="2953" spans="1:9" x14ac:dyDescent="0.25">
      <c r="B2953">
        <v>426</v>
      </c>
      <c r="C2953">
        <v>15237</v>
      </c>
      <c r="D2953" s="81">
        <v>44494</v>
      </c>
      <c r="E2953" s="49" t="s">
        <v>2099</v>
      </c>
      <c r="F2953" t="s">
        <v>1937</v>
      </c>
      <c r="H2953" s="3">
        <v>3390</v>
      </c>
      <c r="I2953" s="3">
        <f t="shared" si="50"/>
        <v>588550.10999999987</v>
      </c>
    </row>
    <row r="2954" spans="1:9" x14ac:dyDescent="0.25">
      <c r="A2954" t="s">
        <v>158</v>
      </c>
      <c r="B2954">
        <v>421</v>
      </c>
      <c r="C2954">
        <v>15238</v>
      </c>
      <c r="D2954" s="81">
        <v>44494</v>
      </c>
      <c r="E2954" s="49" t="s">
        <v>1722</v>
      </c>
      <c r="F2954" t="s">
        <v>2100</v>
      </c>
      <c r="H2954" s="3">
        <v>2000</v>
      </c>
      <c r="I2954" s="3">
        <f t="shared" si="50"/>
        <v>586550.10999999987</v>
      </c>
    </row>
    <row r="2955" spans="1:9" x14ac:dyDescent="0.25">
      <c r="A2955" t="s">
        <v>158</v>
      </c>
      <c r="B2955">
        <v>122</v>
      </c>
      <c r="C2955">
        <v>15239</v>
      </c>
      <c r="D2955" s="81">
        <v>44494</v>
      </c>
      <c r="E2955" s="49" t="s">
        <v>2101</v>
      </c>
      <c r="F2955" t="s">
        <v>1975</v>
      </c>
      <c r="H2955" s="3">
        <v>20000</v>
      </c>
      <c r="I2955" s="3">
        <f t="shared" si="50"/>
        <v>566550.10999999987</v>
      </c>
    </row>
    <row r="2956" spans="1:9" x14ac:dyDescent="0.25">
      <c r="A2956" t="s">
        <v>158</v>
      </c>
      <c r="B2956">
        <v>231</v>
      </c>
      <c r="C2956">
        <v>15240</v>
      </c>
      <c r="D2956" s="81">
        <v>44494</v>
      </c>
      <c r="E2956" s="49" t="s">
        <v>2102</v>
      </c>
      <c r="F2956" t="s">
        <v>1953</v>
      </c>
      <c r="H2956" s="3">
        <v>6650</v>
      </c>
      <c r="I2956" s="3">
        <f t="shared" si="50"/>
        <v>559900.10999999987</v>
      </c>
    </row>
    <row r="2957" spans="1:9" x14ac:dyDescent="0.25">
      <c r="A2957" t="s">
        <v>158</v>
      </c>
      <c r="B2957">
        <v>421</v>
      </c>
      <c r="C2957">
        <v>15241</v>
      </c>
      <c r="D2957" s="81">
        <v>44494</v>
      </c>
      <c r="E2957" s="49" t="s">
        <v>1722</v>
      </c>
      <c r="F2957" t="s">
        <v>2103</v>
      </c>
      <c r="H2957" s="3">
        <v>5000</v>
      </c>
      <c r="I2957" s="3">
        <f t="shared" si="50"/>
        <v>554900.10999999987</v>
      </c>
    </row>
    <row r="2958" spans="1:9" x14ac:dyDescent="0.25">
      <c r="A2958" t="s">
        <v>158</v>
      </c>
      <c r="B2958">
        <v>421</v>
      </c>
      <c r="C2958">
        <v>15242</v>
      </c>
      <c r="D2958" s="81">
        <v>44494</v>
      </c>
      <c r="E2958" s="49" t="s">
        <v>2104</v>
      </c>
      <c r="F2958" t="s">
        <v>2105</v>
      </c>
      <c r="H2958" s="3">
        <v>4000</v>
      </c>
      <c r="I2958" s="3">
        <f t="shared" si="50"/>
        <v>550900.10999999987</v>
      </c>
    </row>
    <row r="2959" spans="1:9" x14ac:dyDescent="0.25">
      <c r="B2959">
        <v>421</v>
      </c>
      <c r="C2959">
        <v>15243</v>
      </c>
      <c r="D2959" s="81">
        <v>44494</v>
      </c>
      <c r="E2959" s="49" t="s">
        <v>2106</v>
      </c>
      <c r="F2959" t="s">
        <v>2107</v>
      </c>
      <c r="H2959" s="3">
        <v>5000</v>
      </c>
      <c r="I2959" s="3">
        <f t="shared" si="50"/>
        <v>545900.10999999987</v>
      </c>
    </row>
    <row r="2960" spans="1:9" x14ac:dyDescent="0.25">
      <c r="B2960">
        <v>342</v>
      </c>
      <c r="C2960">
        <v>15244</v>
      </c>
      <c r="D2960" s="81">
        <v>44494</v>
      </c>
      <c r="E2960" s="49" t="s">
        <v>1769</v>
      </c>
      <c r="F2960" t="s">
        <v>1688</v>
      </c>
      <c r="H2960" s="3">
        <v>40000</v>
      </c>
      <c r="I2960" s="3">
        <f t="shared" si="50"/>
        <v>505900.10999999987</v>
      </c>
    </row>
    <row r="2961" spans="2:9" x14ac:dyDescent="0.25">
      <c r="B2961">
        <v>122</v>
      </c>
      <c r="C2961">
        <v>15245</v>
      </c>
      <c r="D2961" s="81">
        <v>44495</v>
      </c>
      <c r="E2961" s="49" t="s">
        <v>2108</v>
      </c>
      <c r="F2961" t="s">
        <v>1749</v>
      </c>
      <c r="H2961" s="3">
        <v>20000</v>
      </c>
      <c r="I2961" s="3">
        <f t="shared" si="50"/>
        <v>485900.10999999987</v>
      </c>
    </row>
    <row r="2962" spans="2:9" x14ac:dyDescent="0.25">
      <c r="B2962">
        <v>122</v>
      </c>
      <c r="C2962">
        <v>15246</v>
      </c>
      <c r="D2962" s="81">
        <v>44495</v>
      </c>
      <c r="E2962" s="49" t="s">
        <v>2109</v>
      </c>
      <c r="F2962" t="s">
        <v>1748</v>
      </c>
      <c r="H2962" s="3">
        <v>20000</v>
      </c>
      <c r="I2962" s="3">
        <f t="shared" si="50"/>
        <v>465900.10999999987</v>
      </c>
    </row>
    <row r="2963" spans="2:9" x14ac:dyDescent="0.25">
      <c r="B2963">
        <v>122</v>
      </c>
      <c r="C2963">
        <v>15247</v>
      </c>
      <c r="D2963" s="81">
        <v>44495</v>
      </c>
      <c r="E2963" s="49" t="s">
        <v>2110</v>
      </c>
      <c r="F2963" t="s">
        <v>1821</v>
      </c>
      <c r="H2963" s="3">
        <v>15000</v>
      </c>
      <c r="I2963" s="3">
        <f t="shared" si="50"/>
        <v>450900.10999999987</v>
      </c>
    </row>
    <row r="2964" spans="2:9" x14ac:dyDescent="0.25">
      <c r="B2964">
        <v>122</v>
      </c>
      <c r="C2964">
        <v>15248</v>
      </c>
      <c r="D2964" s="81">
        <v>44495</v>
      </c>
      <c r="E2964" s="49" t="s">
        <v>2111</v>
      </c>
      <c r="F2964" t="s">
        <v>2049</v>
      </c>
      <c r="H2964" s="3">
        <v>15000</v>
      </c>
      <c r="I2964" s="3">
        <f t="shared" si="50"/>
        <v>435900.10999999987</v>
      </c>
    </row>
    <row r="2965" spans="2:9" x14ac:dyDescent="0.25">
      <c r="B2965">
        <v>122</v>
      </c>
      <c r="C2965">
        <v>15249</v>
      </c>
      <c r="D2965" s="81">
        <v>44495</v>
      </c>
      <c r="E2965" s="49" t="s">
        <v>2112</v>
      </c>
      <c r="F2965" t="s">
        <v>1867</v>
      </c>
      <c r="H2965" s="3">
        <v>12000</v>
      </c>
      <c r="I2965" s="3">
        <f t="shared" si="50"/>
        <v>423900.10999999987</v>
      </c>
    </row>
    <row r="2966" spans="2:9" x14ac:dyDescent="0.25">
      <c r="B2966">
        <v>122</v>
      </c>
      <c r="C2966">
        <v>15250</v>
      </c>
      <c r="D2966" s="81">
        <v>44495</v>
      </c>
      <c r="E2966" s="49" t="s">
        <v>2113</v>
      </c>
      <c r="F2966" t="s">
        <v>1866</v>
      </c>
      <c r="H2966" s="3">
        <v>12000</v>
      </c>
      <c r="I2966" s="3">
        <f t="shared" si="50"/>
        <v>411900.10999999987</v>
      </c>
    </row>
    <row r="2967" spans="2:9" x14ac:dyDescent="0.25">
      <c r="B2967">
        <v>122</v>
      </c>
      <c r="C2967">
        <v>15251</v>
      </c>
      <c r="D2967" s="81">
        <v>44495</v>
      </c>
      <c r="E2967" s="49" t="s">
        <v>2114</v>
      </c>
      <c r="F2967" t="s">
        <v>1536</v>
      </c>
      <c r="H2967" s="3">
        <v>10000</v>
      </c>
      <c r="I2967" s="3">
        <f t="shared" si="50"/>
        <v>401900.10999999987</v>
      </c>
    </row>
    <row r="2968" spans="2:9" x14ac:dyDescent="0.25">
      <c r="B2968">
        <v>122</v>
      </c>
      <c r="C2968">
        <v>15252</v>
      </c>
      <c r="D2968" s="81">
        <v>44495</v>
      </c>
      <c r="E2968" s="49" t="s">
        <v>2115</v>
      </c>
      <c r="F2968" t="s">
        <v>2050</v>
      </c>
      <c r="H2968" s="3">
        <v>10000</v>
      </c>
      <c r="I2968" s="3">
        <f t="shared" si="50"/>
        <v>391900.10999999987</v>
      </c>
    </row>
    <row r="2969" spans="2:9" x14ac:dyDescent="0.25">
      <c r="B2969">
        <v>122</v>
      </c>
      <c r="C2969">
        <v>15253</v>
      </c>
      <c r="D2969" s="81">
        <v>44495</v>
      </c>
      <c r="E2969" s="49" t="s">
        <v>2116</v>
      </c>
      <c r="F2969" t="s">
        <v>1534</v>
      </c>
      <c r="H2969" s="3">
        <v>10000</v>
      </c>
      <c r="I2969" s="3">
        <f t="shared" si="50"/>
        <v>381900.10999999987</v>
      </c>
    </row>
    <row r="2970" spans="2:9" x14ac:dyDescent="0.25">
      <c r="B2970">
        <v>122</v>
      </c>
      <c r="C2970">
        <v>15254</v>
      </c>
      <c r="D2970" s="81">
        <v>44495</v>
      </c>
      <c r="E2970" s="49" t="s">
        <v>2117</v>
      </c>
      <c r="F2970" t="s">
        <v>1751</v>
      </c>
      <c r="H2970" s="3">
        <v>10000</v>
      </c>
      <c r="I2970" s="3">
        <f t="shared" si="50"/>
        <v>371900.10999999987</v>
      </c>
    </row>
    <row r="2971" spans="2:9" x14ac:dyDescent="0.25">
      <c r="B2971">
        <v>122</v>
      </c>
      <c r="C2971">
        <v>15255</v>
      </c>
      <c r="D2971" s="81">
        <v>44495</v>
      </c>
      <c r="E2971" s="49" t="s">
        <v>2118</v>
      </c>
      <c r="F2971" t="s">
        <v>2051</v>
      </c>
      <c r="H2971" s="3">
        <v>10000</v>
      </c>
      <c r="I2971" s="3">
        <f t="shared" si="50"/>
        <v>361900.10999999987</v>
      </c>
    </row>
    <row r="2972" spans="2:9" x14ac:dyDescent="0.25">
      <c r="B2972">
        <v>122</v>
      </c>
      <c r="C2972">
        <v>15256</v>
      </c>
      <c r="D2972" s="81">
        <v>44495</v>
      </c>
      <c r="E2972" s="49" t="s">
        <v>2119</v>
      </c>
      <c r="F2972" t="s">
        <v>1977</v>
      </c>
      <c r="H2972" s="3">
        <v>9000</v>
      </c>
      <c r="I2972" s="3">
        <f t="shared" si="50"/>
        <v>352900.10999999987</v>
      </c>
    </row>
    <row r="2973" spans="2:9" x14ac:dyDescent="0.25">
      <c r="B2973">
        <v>122</v>
      </c>
      <c r="C2973">
        <v>15257</v>
      </c>
      <c r="D2973" s="81">
        <v>44495</v>
      </c>
      <c r="E2973" s="49" t="s">
        <v>2120</v>
      </c>
      <c r="F2973" t="s">
        <v>1896</v>
      </c>
      <c r="H2973" s="3">
        <v>18000</v>
      </c>
      <c r="I2973" s="3">
        <f t="shared" si="50"/>
        <v>334900.10999999987</v>
      </c>
    </row>
    <row r="2974" spans="2:9" x14ac:dyDescent="0.25">
      <c r="B2974">
        <v>122</v>
      </c>
      <c r="C2974">
        <v>15258</v>
      </c>
      <c r="D2974" s="81">
        <v>44495</v>
      </c>
      <c r="E2974" s="49" t="s">
        <v>2121</v>
      </c>
      <c r="F2974" t="s">
        <v>2053</v>
      </c>
      <c r="H2974" s="3">
        <v>15000</v>
      </c>
      <c r="I2974" s="3">
        <f t="shared" si="50"/>
        <v>319900.10999999987</v>
      </c>
    </row>
    <row r="2975" spans="2:9" x14ac:dyDescent="0.25">
      <c r="B2975">
        <v>122</v>
      </c>
      <c r="C2975">
        <v>15259</v>
      </c>
      <c r="D2975" s="81">
        <v>44495</v>
      </c>
      <c r="E2975" s="49" t="s">
        <v>2121</v>
      </c>
      <c r="F2975" t="s">
        <v>1979</v>
      </c>
      <c r="H2975" s="3">
        <v>5000</v>
      </c>
      <c r="I2975" s="3">
        <f t="shared" si="50"/>
        <v>314900.10999999987</v>
      </c>
    </row>
    <row r="2976" spans="2:9" x14ac:dyDescent="0.25">
      <c r="B2976">
        <v>122</v>
      </c>
      <c r="C2976">
        <v>15260</v>
      </c>
      <c r="D2976" s="81">
        <v>44495</v>
      </c>
      <c r="E2976" s="49" t="s">
        <v>2123</v>
      </c>
      <c r="F2976" t="s">
        <v>1963</v>
      </c>
      <c r="H2976" s="3">
        <v>6000</v>
      </c>
      <c r="I2976" s="3">
        <f t="shared" si="50"/>
        <v>308900.10999999987</v>
      </c>
    </row>
    <row r="2977" spans="1:9" x14ac:dyDescent="0.25">
      <c r="B2977">
        <v>122</v>
      </c>
      <c r="C2977">
        <v>15261</v>
      </c>
      <c r="D2977" s="81">
        <v>44495</v>
      </c>
      <c r="E2977" s="49" t="s">
        <v>2122</v>
      </c>
      <c r="F2977" t="s">
        <v>2054</v>
      </c>
      <c r="H2977" s="3">
        <v>10000</v>
      </c>
      <c r="I2977" s="3">
        <f t="shared" si="50"/>
        <v>298900.10999999987</v>
      </c>
    </row>
    <row r="2978" spans="1:9" x14ac:dyDescent="0.25">
      <c r="B2978">
        <v>151</v>
      </c>
      <c r="C2978">
        <v>15262</v>
      </c>
      <c r="D2978" s="81">
        <v>44495</v>
      </c>
      <c r="E2978" s="49" t="s">
        <v>2124</v>
      </c>
      <c r="F2978" t="s">
        <v>2055</v>
      </c>
      <c r="H2978" s="3">
        <v>12000</v>
      </c>
      <c r="I2978" s="3">
        <f t="shared" si="50"/>
        <v>286900.10999999987</v>
      </c>
    </row>
    <row r="2979" spans="1:9" x14ac:dyDescent="0.25">
      <c r="C2979">
        <v>15263</v>
      </c>
      <c r="D2979" s="81">
        <v>44498</v>
      </c>
      <c r="E2979" s="49" t="s">
        <v>43</v>
      </c>
      <c r="F2979" t="s">
        <v>43</v>
      </c>
      <c r="I2979" s="3">
        <f t="shared" si="50"/>
        <v>286900.10999999987</v>
      </c>
    </row>
    <row r="2980" spans="1:9" x14ac:dyDescent="0.25">
      <c r="B2980">
        <v>151</v>
      </c>
      <c r="C2980">
        <v>15264</v>
      </c>
      <c r="D2980" s="81">
        <v>44498</v>
      </c>
      <c r="E2980" s="49" t="s">
        <v>2126</v>
      </c>
      <c r="F2980" t="s">
        <v>2125</v>
      </c>
      <c r="H2980" s="3">
        <v>13560</v>
      </c>
      <c r="I2980" s="3">
        <f t="shared" si="50"/>
        <v>273340.10999999987</v>
      </c>
    </row>
    <row r="2981" spans="1:9" x14ac:dyDescent="0.25">
      <c r="D2981" s="81">
        <v>44498</v>
      </c>
      <c r="E2981" s="49" t="s">
        <v>41</v>
      </c>
      <c r="F2981" t="s">
        <v>41</v>
      </c>
      <c r="G2981" s="108">
        <v>1000000</v>
      </c>
      <c r="I2981" s="3">
        <f t="shared" si="50"/>
        <v>1273340.1099999999</v>
      </c>
    </row>
    <row r="2982" spans="1:9" x14ac:dyDescent="0.25">
      <c r="B2982">
        <v>292</v>
      </c>
      <c r="F2982" t="s">
        <v>1858</v>
      </c>
      <c r="H2982" s="3">
        <v>2764.05</v>
      </c>
      <c r="I2982" s="3">
        <f t="shared" si="50"/>
        <v>1270576.0599999998</v>
      </c>
    </row>
    <row r="2984" spans="1:9" x14ac:dyDescent="0.25">
      <c r="F2984" t="s">
        <v>99</v>
      </c>
      <c r="G2984" s="108">
        <v>1092087.5</v>
      </c>
      <c r="H2984" s="3">
        <v>1124377.69</v>
      </c>
    </row>
    <row r="2986" spans="1:9" x14ac:dyDescent="0.25">
      <c r="A2986" t="s">
        <v>165</v>
      </c>
      <c r="B2986">
        <v>311</v>
      </c>
      <c r="C2986">
        <v>15265</v>
      </c>
      <c r="D2986" s="81">
        <v>44501</v>
      </c>
      <c r="E2986" s="49" t="s">
        <v>2127</v>
      </c>
      <c r="F2986" t="s">
        <v>70</v>
      </c>
      <c r="H2986" s="3">
        <v>27536.25</v>
      </c>
      <c r="I2986" s="3">
        <f>+I2982+G2986-H2986</f>
        <v>1243039.8099999998</v>
      </c>
    </row>
    <row r="2987" spans="1:9" x14ac:dyDescent="0.25">
      <c r="A2987" t="s">
        <v>158</v>
      </c>
      <c r="B2987">
        <v>427</v>
      </c>
      <c r="C2987">
        <v>15266</v>
      </c>
      <c r="D2987" s="81">
        <v>44501</v>
      </c>
      <c r="E2987" s="49" t="s">
        <v>2128</v>
      </c>
      <c r="F2987" t="s">
        <v>1847</v>
      </c>
      <c r="H2987" s="3">
        <v>5500</v>
      </c>
      <c r="I2987" s="3">
        <f t="shared" si="50"/>
        <v>1237539.8099999998</v>
      </c>
    </row>
    <row r="2988" spans="1:9" x14ac:dyDescent="0.25">
      <c r="A2988" t="s">
        <v>158</v>
      </c>
      <c r="B2988">
        <v>426</v>
      </c>
      <c r="C2988">
        <v>15267</v>
      </c>
      <c r="D2988" s="81">
        <v>44501</v>
      </c>
      <c r="E2988" s="49" t="s">
        <v>2129</v>
      </c>
      <c r="F2988" t="s">
        <v>1937</v>
      </c>
      <c r="H2988" s="3">
        <v>7650</v>
      </c>
      <c r="I2988" s="3">
        <f t="shared" si="50"/>
        <v>1229889.8099999998</v>
      </c>
    </row>
    <row r="2989" spans="1:9" x14ac:dyDescent="0.25">
      <c r="A2989" t="s">
        <v>158</v>
      </c>
      <c r="B2989">
        <v>426</v>
      </c>
      <c r="C2989">
        <v>15268</v>
      </c>
      <c r="D2989" s="81">
        <v>44501</v>
      </c>
      <c r="E2989" s="49" t="s">
        <v>2130</v>
      </c>
      <c r="F2989" t="s">
        <v>169</v>
      </c>
      <c r="H2989" s="3">
        <v>13530</v>
      </c>
      <c r="I2989" s="3">
        <f t="shared" si="50"/>
        <v>1216359.8099999998</v>
      </c>
    </row>
    <row r="2990" spans="1:9" x14ac:dyDescent="0.25">
      <c r="A2990" t="s">
        <v>158</v>
      </c>
      <c r="B2990">
        <v>344</v>
      </c>
      <c r="C2990">
        <v>15269</v>
      </c>
      <c r="D2990" s="81">
        <v>44502</v>
      </c>
      <c r="E2990" s="49" t="s">
        <v>2131</v>
      </c>
      <c r="F2990" t="s">
        <v>1831</v>
      </c>
      <c r="H2990" s="3">
        <v>35030</v>
      </c>
      <c r="I2990" s="3">
        <f t="shared" si="50"/>
        <v>1181329.8099999998</v>
      </c>
    </row>
    <row r="2991" spans="1:9" x14ac:dyDescent="0.25">
      <c r="A2991" t="s">
        <v>158</v>
      </c>
      <c r="B2991">
        <v>426</v>
      </c>
      <c r="C2991">
        <v>15270</v>
      </c>
      <c r="D2991" s="81">
        <v>44502</v>
      </c>
      <c r="E2991" s="49" t="s">
        <v>2132</v>
      </c>
      <c r="F2991" t="s">
        <v>2133</v>
      </c>
      <c r="H2991" s="3">
        <v>13300</v>
      </c>
      <c r="I2991" s="3">
        <f t="shared" si="50"/>
        <v>1168029.8099999998</v>
      </c>
    </row>
    <row r="2992" spans="1:9" x14ac:dyDescent="0.25">
      <c r="A2992" t="s">
        <v>158</v>
      </c>
      <c r="B2992">
        <v>421</v>
      </c>
      <c r="C2992">
        <v>15271</v>
      </c>
      <c r="D2992" s="81">
        <v>44502</v>
      </c>
      <c r="E2992" s="49" t="s">
        <v>1722</v>
      </c>
      <c r="F2992" t="s">
        <v>2134</v>
      </c>
      <c r="H2992" s="3">
        <v>5000</v>
      </c>
      <c r="I2992" s="3">
        <f t="shared" si="50"/>
        <v>1163029.8099999998</v>
      </c>
    </row>
    <row r="2993" spans="1:9" x14ac:dyDescent="0.25">
      <c r="A2993" t="s">
        <v>158</v>
      </c>
      <c r="B2993">
        <v>421</v>
      </c>
      <c r="C2993">
        <v>15272</v>
      </c>
      <c r="D2993" s="81">
        <v>44502</v>
      </c>
      <c r="E2993" s="49" t="s">
        <v>2036</v>
      </c>
      <c r="F2993" t="s">
        <v>2135</v>
      </c>
      <c r="H2993" s="3">
        <v>5000</v>
      </c>
      <c r="I2993" s="3">
        <f t="shared" si="50"/>
        <v>1158029.8099999998</v>
      </c>
    </row>
    <row r="2994" spans="1:9" x14ac:dyDescent="0.25">
      <c r="A2994" t="s">
        <v>158</v>
      </c>
      <c r="B2994">
        <v>428</v>
      </c>
      <c r="C2994">
        <v>15273</v>
      </c>
      <c r="D2994" s="81">
        <v>44502</v>
      </c>
      <c r="E2994" s="49" t="s">
        <v>1960</v>
      </c>
      <c r="F2994" t="s">
        <v>1961</v>
      </c>
      <c r="H2994" s="3">
        <v>51447.48</v>
      </c>
      <c r="I2994" s="3">
        <f t="shared" si="50"/>
        <v>1106582.3299999998</v>
      </c>
    </row>
    <row r="2995" spans="1:9" x14ac:dyDescent="0.25">
      <c r="A2995" t="s">
        <v>158</v>
      </c>
      <c r="B2995">
        <v>426</v>
      </c>
      <c r="C2995">
        <v>15274</v>
      </c>
      <c r="D2995" s="81">
        <v>44504</v>
      </c>
      <c r="E2995" s="49" t="s">
        <v>1722</v>
      </c>
      <c r="F2995" t="s">
        <v>2136</v>
      </c>
      <c r="H2995" s="3">
        <v>7000</v>
      </c>
      <c r="I2995" s="3">
        <f t="shared" si="50"/>
        <v>1099582.3299999998</v>
      </c>
    </row>
    <row r="2996" spans="1:9" x14ac:dyDescent="0.25">
      <c r="D2996" s="81">
        <v>44504</v>
      </c>
      <c r="E2996" s="49" t="s">
        <v>41</v>
      </c>
      <c r="F2996" t="s">
        <v>41</v>
      </c>
      <c r="G2996" s="108">
        <v>92087.5</v>
      </c>
      <c r="I2996" s="3">
        <f t="shared" si="50"/>
        <v>1191669.8299999998</v>
      </c>
    </row>
    <row r="2997" spans="1:9" x14ac:dyDescent="0.25">
      <c r="A2997" t="s">
        <v>158</v>
      </c>
      <c r="B2997">
        <v>421</v>
      </c>
      <c r="C2997">
        <v>15275</v>
      </c>
      <c r="D2997" s="81">
        <v>44505</v>
      </c>
      <c r="E2997" s="49" t="s">
        <v>2137</v>
      </c>
      <c r="F2997" t="s">
        <v>2138</v>
      </c>
      <c r="H2997" s="3">
        <v>9500</v>
      </c>
      <c r="I2997" s="3">
        <f t="shared" si="50"/>
        <v>1182169.8299999998</v>
      </c>
    </row>
    <row r="2998" spans="1:9" x14ac:dyDescent="0.25">
      <c r="C2998">
        <v>15276</v>
      </c>
      <c r="D2998" s="81">
        <v>44505</v>
      </c>
      <c r="E2998" s="49" t="s">
        <v>43</v>
      </c>
      <c r="F2998" t="s">
        <v>43</v>
      </c>
      <c r="I2998" s="3">
        <f t="shared" si="50"/>
        <v>1182169.8299999998</v>
      </c>
    </row>
    <row r="2999" spans="1:9" x14ac:dyDescent="0.25">
      <c r="A2999" t="s">
        <v>158</v>
      </c>
      <c r="B2999">
        <v>343</v>
      </c>
      <c r="C2999">
        <v>15277</v>
      </c>
      <c r="D2999" s="81">
        <v>44505</v>
      </c>
      <c r="E2999" s="49" t="s">
        <v>2139</v>
      </c>
      <c r="F2999" t="s">
        <v>2140</v>
      </c>
      <c r="H2999" s="3">
        <v>10000</v>
      </c>
      <c r="I2999" s="3">
        <f t="shared" si="50"/>
        <v>1172169.8299999998</v>
      </c>
    </row>
    <row r="3000" spans="1:9" x14ac:dyDescent="0.25">
      <c r="A3000" t="s">
        <v>158</v>
      </c>
      <c r="B3000">
        <v>421</v>
      </c>
      <c r="C3000">
        <v>15278</v>
      </c>
      <c r="D3000" s="81">
        <v>44509</v>
      </c>
      <c r="E3000" s="49" t="s">
        <v>1942</v>
      </c>
      <c r="F3000" t="s">
        <v>1470</v>
      </c>
      <c r="H3000" s="3">
        <v>5000</v>
      </c>
      <c r="I3000" s="3">
        <f t="shared" si="50"/>
        <v>1167169.8299999998</v>
      </c>
    </row>
    <row r="3001" spans="1:9" x14ac:dyDescent="0.25">
      <c r="A3001" t="s">
        <v>158</v>
      </c>
      <c r="B3001">
        <v>421</v>
      </c>
      <c r="C3001">
        <v>15279</v>
      </c>
      <c r="D3001" s="81">
        <v>44510</v>
      </c>
      <c r="E3001" s="49" t="s">
        <v>2141</v>
      </c>
      <c r="F3001" t="s">
        <v>2143</v>
      </c>
      <c r="H3001" s="3">
        <v>15000</v>
      </c>
      <c r="I3001" s="3">
        <f t="shared" si="50"/>
        <v>1152169.8299999998</v>
      </c>
    </row>
    <row r="3002" spans="1:9" x14ac:dyDescent="0.25">
      <c r="A3002" t="s">
        <v>158</v>
      </c>
      <c r="B3002">
        <v>421</v>
      </c>
      <c r="C3002">
        <v>15280</v>
      </c>
      <c r="D3002" s="81">
        <v>44510</v>
      </c>
      <c r="E3002" s="49" t="s">
        <v>1722</v>
      </c>
      <c r="F3002" t="s">
        <v>2144</v>
      </c>
      <c r="H3002" s="3">
        <v>10000</v>
      </c>
      <c r="I3002" s="3">
        <f t="shared" si="50"/>
        <v>1142169.8299999998</v>
      </c>
    </row>
    <row r="3003" spans="1:9" x14ac:dyDescent="0.25">
      <c r="A3003" t="s">
        <v>158</v>
      </c>
      <c r="B3003">
        <v>421</v>
      </c>
      <c r="C3003">
        <v>15281</v>
      </c>
      <c r="D3003" s="81">
        <v>44510</v>
      </c>
      <c r="E3003" s="49" t="s">
        <v>2142</v>
      </c>
      <c r="F3003" t="s">
        <v>2145</v>
      </c>
      <c r="H3003" s="3">
        <v>5000</v>
      </c>
      <c r="I3003" s="3">
        <f t="shared" ref="I3003:I3071" si="51">+I3002+G3003-H3003</f>
        <v>1137169.8299999998</v>
      </c>
    </row>
    <row r="3004" spans="1:9" x14ac:dyDescent="0.25">
      <c r="A3004" t="s">
        <v>158</v>
      </c>
      <c r="B3004">
        <v>342</v>
      </c>
      <c r="C3004">
        <v>15282</v>
      </c>
      <c r="D3004" s="81">
        <v>44512</v>
      </c>
      <c r="E3004" s="49" t="s">
        <v>1769</v>
      </c>
      <c r="F3004" t="s">
        <v>1688</v>
      </c>
      <c r="H3004" s="3">
        <v>40000</v>
      </c>
      <c r="I3004" s="3">
        <f t="shared" si="51"/>
        <v>1097169.8299999998</v>
      </c>
    </row>
    <row r="3005" spans="1:9" x14ac:dyDescent="0.25">
      <c r="A3005" t="s">
        <v>158</v>
      </c>
      <c r="B3005">
        <v>342</v>
      </c>
      <c r="C3005">
        <v>15283</v>
      </c>
      <c r="D3005" s="81">
        <v>44512</v>
      </c>
      <c r="E3005" s="49" t="s">
        <v>1769</v>
      </c>
      <c r="F3005" t="s">
        <v>1770</v>
      </c>
      <c r="H3005" s="3">
        <v>75000</v>
      </c>
      <c r="I3005" s="3">
        <f t="shared" si="51"/>
        <v>1022169.8299999998</v>
      </c>
    </row>
    <row r="3006" spans="1:9" x14ac:dyDescent="0.25">
      <c r="A3006" t="s">
        <v>158</v>
      </c>
      <c r="B3006">
        <v>343</v>
      </c>
      <c r="C3006">
        <v>15284</v>
      </c>
      <c r="D3006" s="81">
        <v>44512</v>
      </c>
      <c r="E3006" s="49" t="s">
        <v>2163</v>
      </c>
      <c r="F3006" t="s">
        <v>2164</v>
      </c>
      <c r="H3006" s="3">
        <v>10000</v>
      </c>
      <c r="I3006" s="3">
        <f t="shared" si="51"/>
        <v>1012169.8299999998</v>
      </c>
    </row>
    <row r="3007" spans="1:9" x14ac:dyDescent="0.25">
      <c r="A3007" t="s">
        <v>158</v>
      </c>
      <c r="B3007">
        <v>293</v>
      </c>
      <c r="C3007">
        <v>15285</v>
      </c>
      <c r="D3007" s="81">
        <v>44515</v>
      </c>
      <c r="E3007" s="49" t="s">
        <v>2166</v>
      </c>
      <c r="F3007" t="s">
        <v>1955</v>
      </c>
      <c r="H3007" s="3">
        <v>85500</v>
      </c>
      <c r="I3007" s="3">
        <f t="shared" si="51"/>
        <v>926669.82999999984</v>
      </c>
    </row>
    <row r="3008" spans="1:9" x14ac:dyDescent="0.25">
      <c r="A3008" t="s">
        <v>158</v>
      </c>
      <c r="B3008">
        <v>346</v>
      </c>
      <c r="C3008">
        <v>15286</v>
      </c>
      <c r="D3008" s="81">
        <v>44516</v>
      </c>
      <c r="E3008" s="49" t="s">
        <v>2167</v>
      </c>
      <c r="F3008" t="s">
        <v>1257</v>
      </c>
      <c r="H3008" s="3">
        <v>50000</v>
      </c>
      <c r="I3008" s="3">
        <f t="shared" si="51"/>
        <v>876669.82999999984</v>
      </c>
    </row>
    <row r="3009" spans="1:9" x14ac:dyDescent="0.25">
      <c r="A3009" t="s">
        <v>158</v>
      </c>
      <c r="B3009">
        <v>421</v>
      </c>
      <c r="C3009">
        <v>15287</v>
      </c>
      <c r="D3009" s="81">
        <v>44516</v>
      </c>
      <c r="E3009" s="49" t="s">
        <v>2016</v>
      </c>
      <c r="F3009" t="s">
        <v>2168</v>
      </c>
      <c r="H3009" s="3">
        <v>10000</v>
      </c>
      <c r="I3009" s="3">
        <f t="shared" si="51"/>
        <v>866669.82999999984</v>
      </c>
    </row>
    <row r="3010" spans="1:9" x14ac:dyDescent="0.25">
      <c r="A3010" t="s">
        <v>158</v>
      </c>
      <c r="B3010">
        <v>426</v>
      </c>
      <c r="C3010">
        <v>15288</v>
      </c>
      <c r="D3010" s="81">
        <v>44516</v>
      </c>
      <c r="E3010" s="49" t="s">
        <v>2169</v>
      </c>
      <c r="F3010" t="s">
        <v>2170</v>
      </c>
      <c r="H3010" s="3">
        <v>15000</v>
      </c>
      <c r="I3010" s="3">
        <f t="shared" si="51"/>
        <v>851669.82999999984</v>
      </c>
    </row>
    <row r="3011" spans="1:9" x14ac:dyDescent="0.25">
      <c r="A3011" t="s">
        <v>158</v>
      </c>
      <c r="B3011">
        <v>346</v>
      </c>
      <c r="C3011">
        <v>15289</v>
      </c>
      <c r="D3011" s="81">
        <v>44516</v>
      </c>
      <c r="E3011" s="49" t="s">
        <v>2171</v>
      </c>
      <c r="F3011" t="s">
        <v>1257</v>
      </c>
      <c r="H3011" s="3">
        <v>10000</v>
      </c>
      <c r="I3011" s="3">
        <f t="shared" si="51"/>
        <v>841669.82999999984</v>
      </c>
    </row>
    <row r="3012" spans="1:9" x14ac:dyDescent="0.25">
      <c r="A3012" t="s">
        <v>158</v>
      </c>
      <c r="B3012">
        <v>421</v>
      </c>
      <c r="C3012">
        <v>15290</v>
      </c>
      <c r="D3012" s="81">
        <v>44517</v>
      </c>
      <c r="E3012" s="49" t="s">
        <v>2172</v>
      </c>
      <c r="F3012" t="s">
        <v>2173</v>
      </c>
      <c r="H3012" s="3">
        <v>10000</v>
      </c>
      <c r="I3012" s="3">
        <f t="shared" si="51"/>
        <v>831669.82999999984</v>
      </c>
    </row>
    <row r="3013" spans="1:9" x14ac:dyDescent="0.25">
      <c r="A3013" t="s">
        <v>158</v>
      </c>
      <c r="B3013">
        <v>421</v>
      </c>
      <c r="C3013">
        <v>15291</v>
      </c>
      <c r="D3013" s="81">
        <v>44517</v>
      </c>
      <c r="E3013" s="49" t="s">
        <v>2174</v>
      </c>
      <c r="F3013" t="s">
        <v>2175</v>
      </c>
      <c r="H3013" s="3">
        <v>10000</v>
      </c>
      <c r="I3013" s="3">
        <f t="shared" si="51"/>
        <v>821669.82999999984</v>
      </c>
    </row>
    <row r="3014" spans="1:9" x14ac:dyDescent="0.25">
      <c r="B3014">
        <v>421</v>
      </c>
      <c r="C3014">
        <v>15292</v>
      </c>
      <c r="D3014" s="81">
        <v>44517</v>
      </c>
      <c r="E3014" s="49" t="s">
        <v>2176</v>
      </c>
      <c r="F3014" t="s">
        <v>2177</v>
      </c>
      <c r="H3014" s="3">
        <v>12000</v>
      </c>
      <c r="I3014" s="3">
        <f t="shared" si="51"/>
        <v>809669.82999999984</v>
      </c>
    </row>
    <row r="3015" spans="1:9" x14ac:dyDescent="0.25">
      <c r="A3015" t="s">
        <v>158</v>
      </c>
      <c r="B3015">
        <v>421</v>
      </c>
      <c r="C3015">
        <v>15293</v>
      </c>
      <c r="D3015" s="81">
        <v>44517</v>
      </c>
      <c r="E3015" s="49" t="s">
        <v>2178</v>
      </c>
      <c r="F3015" t="s">
        <v>1935</v>
      </c>
      <c r="H3015" s="3">
        <v>5000</v>
      </c>
      <c r="I3015" s="3">
        <f t="shared" si="51"/>
        <v>804669.82999999984</v>
      </c>
    </row>
    <row r="3016" spans="1:9" x14ac:dyDescent="0.25">
      <c r="A3016" t="s">
        <v>158</v>
      </c>
      <c r="B3016">
        <v>421</v>
      </c>
      <c r="C3016">
        <v>15294</v>
      </c>
      <c r="D3016" s="81">
        <v>44517</v>
      </c>
      <c r="E3016" s="49" t="s">
        <v>2179</v>
      </c>
      <c r="F3016" t="s">
        <v>262</v>
      </c>
      <c r="H3016" s="3">
        <v>10000</v>
      </c>
      <c r="I3016" s="3">
        <f t="shared" si="51"/>
        <v>794669.82999999984</v>
      </c>
    </row>
    <row r="3017" spans="1:9" x14ac:dyDescent="0.25">
      <c r="A3017" t="s">
        <v>158</v>
      </c>
      <c r="B3017">
        <v>421</v>
      </c>
      <c r="C3017">
        <v>15295</v>
      </c>
      <c r="D3017" s="81">
        <v>44517</v>
      </c>
      <c r="E3017" s="49" t="s">
        <v>2180</v>
      </c>
      <c r="F3017" t="s">
        <v>2181</v>
      </c>
      <c r="H3017" s="3">
        <v>10000</v>
      </c>
      <c r="I3017" s="3">
        <f t="shared" si="51"/>
        <v>784669.82999999984</v>
      </c>
    </row>
    <row r="3018" spans="1:9" x14ac:dyDescent="0.25">
      <c r="A3018" t="s">
        <v>158</v>
      </c>
      <c r="B3018">
        <v>344</v>
      </c>
      <c r="C3018">
        <v>15296</v>
      </c>
      <c r="D3018" s="81">
        <v>44517</v>
      </c>
      <c r="E3018" s="49" t="s">
        <v>2182</v>
      </c>
      <c r="F3018" t="s">
        <v>1831</v>
      </c>
      <c r="H3018" s="3">
        <v>57178</v>
      </c>
      <c r="I3018" s="3">
        <f t="shared" si="51"/>
        <v>727491.82999999984</v>
      </c>
    </row>
    <row r="3019" spans="1:9" x14ac:dyDescent="0.25">
      <c r="B3019">
        <v>426</v>
      </c>
      <c r="C3019">
        <v>15297</v>
      </c>
      <c r="D3019" s="81">
        <v>44520</v>
      </c>
      <c r="E3019" s="49" t="s">
        <v>2183</v>
      </c>
      <c r="F3019" t="s">
        <v>2184</v>
      </c>
      <c r="H3019" s="3">
        <v>6780</v>
      </c>
      <c r="I3019" s="3">
        <f t="shared" si="51"/>
        <v>720711.82999999984</v>
      </c>
    </row>
    <row r="3020" spans="1:9" x14ac:dyDescent="0.25">
      <c r="A3020" t="s">
        <v>158</v>
      </c>
      <c r="B3020">
        <v>299</v>
      </c>
      <c r="C3020">
        <v>15298</v>
      </c>
      <c r="D3020" s="81">
        <v>44522</v>
      </c>
      <c r="E3020" s="49" t="s">
        <v>334</v>
      </c>
      <c r="F3020" t="s">
        <v>2091</v>
      </c>
      <c r="H3020" s="3">
        <v>12069.21</v>
      </c>
      <c r="I3020" s="3">
        <f t="shared" si="51"/>
        <v>708642.61999999988</v>
      </c>
    </row>
    <row r="3021" spans="1:9" x14ac:dyDescent="0.25">
      <c r="A3021" t="s">
        <v>158</v>
      </c>
      <c r="B3021">
        <v>421</v>
      </c>
      <c r="C3021">
        <v>15299</v>
      </c>
      <c r="D3021" s="81">
        <v>44522</v>
      </c>
      <c r="E3021" s="49" t="s">
        <v>2185</v>
      </c>
      <c r="F3021" t="s">
        <v>2186</v>
      </c>
      <c r="H3021" s="3">
        <v>10000</v>
      </c>
      <c r="I3021" s="3">
        <f t="shared" si="51"/>
        <v>698642.61999999988</v>
      </c>
    </row>
    <row r="3022" spans="1:9" x14ac:dyDescent="0.25">
      <c r="A3022" t="s">
        <v>158</v>
      </c>
      <c r="B3022">
        <v>421</v>
      </c>
      <c r="C3022">
        <v>15300</v>
      </c>
      <c r="D3022" s="81">
        <v>44522</v>
      </c>
      <c r="E3022" s="49" t="s">
        <v>2187</v>
      </c>
      <c r="F3022" t="s">
        <v>1775</v>
      </c>
      <c r="H3022" s="3">
        <v>6000</v>
      </c>
      <c r="I3022" s="3">
        <f t="shared" si="51"/>
        <v>692642.61999999988</v>
      </c>
    </row>
    <row r="3023" spans="1:9" x14ac:dyDescent="0.25">
      <c r="A3023" t="s">
        <v>158</v>
      </c>
      <c r="B3023">
        <v>426</v>
      </c>
      <c r="C3023">
        <v>15301</v>
      </c>
      <c r="D3023" s="81">
        <v>44522</v>
      </c>
      <c r="E3023" s="49" t="s">
        <v>2188</v>
      </c>
      <c r="F3023" t="s">
        <v>2189</v>
      </c>
      <c r="H3023" s="3">
        <v>3040</v>
      </c>
      <c r="I3023" s="3">
        <f t="shared" si="51"/>
        <v>689602.61999999988</v>
      </c>
    </row>
    <row r="3024" spans="1:9" x14ac:dyDescent="0.25">
      <c r="A3024" t="s">
        <v>158</v>
      </c>
      <c r="B3024">
        <v>426</v>
      </c>
      <c r="C3024">
        <v>15302</v>
      </c>
      <c r="D3024" s="81">
        <v>44522</v>
      </c>
      <c r="E3024" s="49" t="s">
        <v>2188</v>
      </c>
      <c r="F3024" t="s">
        <v>156</v>
      </c>
      <c r="H3024" s="3">
        <v>3990</v>
      </c>
      <c r="I3024" s="3">
        <f t="shared" si="51"/>
        <v>685612.61999999988</v>
      </c>
    </row>
    <row r="3025" spans="1:9" x14ac:dyDescent="0.25">
      <c r="A3025" t="s">
        <v>158</v>
      </c>
      <c r="B3025">
        <v>426</v>
      </c>
      <c r="C3025">
        <v>15303</v>
      </c>
      <c r="D3025" s="81">
        <v>44522</v>
      </c>
      <c r="E3025" s="49" t="s">
        <v>2188</v>
      </c>
      <c r="F3025" t="s">
        <v>2190</v>
      </c>
      <c r="H3025" s="3">
        <v>2660</v>
      </c>
      <c r="I3025" s="3">
        <f t="shared" si="51"/>
        <v>682952.61999999988</v>
      </c>
    </row>
    <row r="3026" spans="1:9" x14ac:dyDescent="0.25">
      <c r="A3026" t="s">
        <v>158</v>
      </c>
      <c r="B3026">
        <v>345</v>
      </c>
      <c r="C3026">
        <v>15304</v>
      </c>
      <c r="D3026" s="81">
        <v>44522</v>
      </c>
      <c r="E3026" s="49" t="s">
        <v>2191</v>
      </c>
      <c r="F3026" t="s">
        <v>1765</v>
      </c>
      <c r="H3026" s="3">
        <v>12460</v>
      </c>
      <c r="I3026" s="3">
        <f t="shared" si="51"/>
        <v>670492.61999999988</v>
      </c>
    </row>
    <row r="3027" spans="1:9" x14ac:dyDescent="0.25">
      <c r="A3027" t="s">
        <v>158</v>
      </c>
      <c r="B3027">
        <v>345</v>
      </c>
      <c r="C3027">
        <v>15305</v>
      </c>
      <c r="D3027" s="81">
        <v>44522</v>
      </c>
      <c r="E3027" s="49" t="s">
        <v>2192</v>
      </c>
      <c r="F3027" t="s">
        <v>1257</v>
      </c>
      <c r="H3027" s="3">
        <v>11790</v>
      </c>
      <c r="I3027" s="3">
        <f t="shared" si="51"/>
        <v>658702.61999999988</v>
      </c>
    </row>
    <row r="3028" spans="1:9" x14ac:dyDescent="0.25">
      <c r="B3028">
        <v>122</v>
      </c>
      <c r="C3028">
        <v>15306</v>
      </c>
      <c r="D3028" s="81">
        <v>44523</v>
      </c>
      <c r="E3028" s="49" t="s">
        <v>2194</v>
      </c>
      <c r="F3028" t="s">
        <v>2193</v>
      </c>
      <c r="H3028" s="3">
        <v>20000</v>
      </c>
      <c r="I3028" s="3">
        <f t="shared" si="51"/>
        <v>638702.61999999988</v>
      </c>
    </row>
    <row r="3029" spans="1:9" x14ac:dyDescent="0.25">
      <c r="B3029">
        <v>122</v>
      </c>
      <c r="C3029">
        <v>15307</v>
      </c>
      <c r="D3029" s="81">
        <v>44523</v>
      </c>
      <c r="E3029" s="49" t="s">
        <v>2195</v>
      </c>
      <c r="F3029" t="s">
        <v>1975</v>
      </c>
      <c r="H3029" s="3">
        <v>20000</v>
      </c>
      <c r="I3029" s="3">
        <f t="shared" si="51"/>
        <v>618702.61999999988</v>
      </c>
    </row>
    <row r="3030" spans="1:9" x14ac:dyDescent="0.25">
      <c r="B3030">
        <v>122</v>
      </c>
      <c r="C3030">
        <v>15308</v>
      </c>
      <c r="D3030" s="81">
        <v>44523</v>
      </c>
      <c r="E3030" s="49" t="s">
        <v>2109</v>
      </c>
      <c r="F3030" t="s">
        <v>1748</v>
      </c>
      <c r="H3030" s="3">
        <v>20000</v>
      </c>
      <c r="I3030" s="3">
        <f t="shared" si="51"/>
        <v>598702.61999999988</v>
      </c>
    </row>
    <row r="3031" spans="1:9" x14ac:dyDescent="0.25">
      <c r="B3031">
        <v>122</v>
      </c>
      <c r="C3031">
        <v>15309</v>
      </c>
      <c r="D3031" s="81">
        <v>44523</v>
      </c>
      <c r="E3031" s="49" t="s">
        <v>2196</v>
      </c>
      <c r="F3031" t="s">
        <v>1896</v>
      </c>
      <c r="H3031" s="3">
        <v>18000</v>
      </c>
      <c r="I3031" s="3">
        <f t="shared" si="51"/>
        <v>580702.61999999988</v>
      </c>
    </row>
    <row r="3032" spans="1:9" x14ac:dyDescent="0.25">
      <c r="B3032">
        <v>122</v>
      </c>
      <c r="C3032">
        <v>15310</v>
      </c>
      <c r="D3032" s="81">
        <v>44523</v>
      </c>
      <c r="E3032" s="49" t="s">
        <v>2197</v>
      </c>
      <c r="F3032" t="s">
        <v>2198</v>
      </c>
      <c r="H3032" s="3">
        <v>15000</v>
      </c>
      <c r="I3032" s="3">
        <f t="shared" si="51"/>
        <v>565702.61999999988</v>
      </c>
    </row>
    <row r="3033" spans="1:9" x14ac:dyDescent="0.25">
      <c r="B3033">
        <v>122</v>
      </c>
      <c r="C3033">
        <v>15311</v>
      </c>
      <c r="D3033" s="81">
        <v>44523</v>
      </c>
      <c r="E3033" s="49" t="s">
        <v>2199</v>
      </c>
      <c r="F3033" t="s">
        <v>1376</v>
      </c>
      <c r="H3033" s="3">
        <v>15000</v>
      </c>
      <c r="I3033" s="3">
        <f t="shared" si="51"/>
        <v>550702.61999999988</v>
      </c>
    </row>
    <row r="3034" spans="1:9" x14ac:dyDescent="0.25">
      <c r="B3034">
        <v>122</v>
      </c>
      <c r="C3034">
        <v>15312</v>
      </c>
      <c r="D3034" s="81">
        <v>44523</v>
      </c>
      <c r="E3034" s="49" t="s">
        <v>2197</v>
      </c>
      <c r="F3034" t="s">
        <v>1866</v>
      </c>
      <c r="H3034" s="3">
        <v>12000</v>
      </c>
      <c r="I3034" s="3">
        <f t="shared" si="51"/>
        <v>538702.61999999988</v>
      </c>
    </row>
    <row r="3035" spans="1:9" x14ac:dyDescent="0.25">
      <c r="B3035">
        <v>122</v>
      </c>
      <c r="C3035">
        <v>15313</v>
      </c>
      <c r="D3035" s="81">
        <v>44523</v>
      </c>
      <c r="E3035" s="49" t="s">
        <v>2200</v>
      </c>
      <c r="F3035" t="s">
        <v>2055</v>
      </c>
      <c r="H3035" s="3">
        <v>12000</v>
      </c>
      <c r="I3035" s="3">
        <f t="shared" si="51"/>
        <v>526702.61999999988</v>
      </c>
    </row>
    <row r="3036" spans="1:9" x14ac:dyDescent="0.25">
      <c r="B3036">
        <v>122</v>
      </c>
      <c r="C3036">
        <v>15314</v>
      </c>
      <c r="D3036" s="81">
        <v>44523</v>
      </c>
      <c r="E3036" s="49" t="s">
        <v>2112</v>
      </c>
      <c r="F3036" t="s">
        <v>1867</v>
      </c>
      <c r="H3036" s="3">
        <v>12000</v>
      </c>
      <c r="I3036" s="3">
        <f t="shared" si="51"/>
        <v>514702.61999999988</v>
      </c>
    </row>
    <row r="3037" spans="1:9" x14ac:dyDescent="0.25">
      <c r="B3037">
        <v>122</v>
      </c>
      <c r="C3037">
        <v>15315</v>
      </c>
      <c r="D3037" s="81">
        <v>44523</v>
      </c>
      <c r="E3037" s="49" t="s">
        <v>2201</v>
      </c>
      <c r="F3037" t="s">
        <v>1750</v>
      </c>
      <c r="H3037" s="3">
        <v>10000</v>
      </c>
      <c r="I3037" s="3">
        <f t="shared" si="51"/>
        <v>504702.61999999988</v>
      </c>
    </row>
    <row r="3038" spans="1:9" x14ac:dyDescent="0.25">
      <c r="B3038">
        <v>122</v>
      </c>
      <c r="C3038">
        <v>15316</v>
      </c>
      <c r="D3038" s="81">
        <v>44523</v>
      </c>
      <c r="E3038" s="49" t="s">
        <v>2202</v>
      </c>
      <c r="F3038" t="s">
        <v>1895</v>
      </c>
      <c r="H3038" s="3">
        <v>10000</v>
      </c>
      <c r="I3038" s="3">
        <f t="shared" si="51"/>
        <v>494702.61999999988</v>
      </c>
    </row>
    <row r="3039" spans="1:9" x14ac:dyDescent="0.25">
      <c r="B3039">
        <v>122</v>
      </c>
      <c r="C3039">
        <v>15317</v>
      </c>
      <c r="D3039" s="81">
        <v>44523</v>
      </c>
      <c r="E3039" s="49" t="s">
        <v>2117</v>
      </c>
      <c r="F3039" t="s">
        <v>1465</v>
      </c>
      <c r="H3039" s="3">
        <v>10000</v>
      </c>
      <c r="I3039" s="3">
        <f t="shared" si="51"/>
        <v>484702.61999999988</v>
      </c>
    </row>
    <row r="3040" spans="1:9" x14ac:dyDescent="0.25">
      <c r="B3040">
        <v>122</v>
      </c>
      <c r="C3040">
        <v>15318</v>
      </c>
      <c r="D3040" s="81">
        <v>44523</v>
      </c>
      <c r="E3040" s="49" t="s">
        <v>2203</v>
      </c>
      <c r="F3040" t="s">
        <v>2051</v>
      </c>
      <c r="H3040" s="3">
        <v>10000</v>
      </c>
      <c r="I3040" s="3">
        <f t="shared" si="51"/>
        <v>474702.61999999988</v>
      </c>
    </row>
    <row r="3041" spans="1:9" x14ac:dyDescent="0.25">
      <c r="C3041">
        <v>15319</v>
      </c>
      <c r="D3041" s="81">
        <v>44523</v>
      </c>
      <c r="E3041" s="49" t="s">
        <v>2204</v>
      </c>
      <c r="F3041" t="s">
        <v>43</v>
      </c>
      <c r="G3041" s="113"/>
      <c r="I3041" s="3">
        <f t="shared" si="51"/>
        <v>474702.61999999988</v>
      </c>
    </row>
    <row r="3042" spans="1:9" x14ac:dyDescent="0.25">
      <c r="B3042">
        <v>122</v>
      </c>
      <c r="C3042">
        <v>15320</v>
      </c>
      <c r="D3042" s="81">
        <v>44523</v>
      </c>
      <c r="E3042" s="49" t="s">
        <v>2205</v>
      </c>
      <c r="F3042" t="s">
        <v>1265</v>
      </c>
      <c r="H3042" s="3">
        <v>10000</v>
      </c>
      <c r="I3042" s="3">
        <f t="shared" si="51"/>
        <v>464702.61999999988</v>
      </c>
    </row>
    <row r="3043" spans="1:9" x14ac:dyDescent="0.25">
      <c r="B3043">
        <v>122</v>
      </c>
      <c r="C3043">
        <v>15321</v>
      </c>
      <c r="D3043" s="81">
        <v>44523</v>
      </c>
      <c r="E3043" s="49" t="s">
        <v>2119</v>
      </c>
      <c r="F3043" t="s">
        <v>348</v>
      </c>
      <c r="H3043" s="3">
        <v>9000</v>
      </c>
      <c r="I3043" s="3">
        <f t="shared" si="51"/>
        <v>455702.61999999988</v>
      </c>
    </row>
    <row r="3044" spans="1:9" x14ac:dyDescent="0.25">
      <c r="B3044">
        <v>122</v>
      </c>
      <c r="C3044">
        <v>15322</v>
      </c>
      <c r="D3044" s="81">
        <v>44523</v>
      </c>
      <c r="E3044" s="49" t="s">
        <v>2123</v>
      </c>
      <c r="F3044" t="s">
        <v>1963</v>
      </c>
      <c r="H3044" s="3">
        <v>6000</v>
      </c>
      <c r="I3044" s="3">
        <f t="shared" si="51"/>
        <v>449702.61999999988</v>
      </c>
    </row>
    <row r="3045" spans="1:9" x14ac:dyDescent="0.25">
      <c r="B3045">
        <v>122</v>
      </c>
      <c r="C3045">
        <v>15323</v>
      </c>
      <c r="D3045" s="81">
        <v>44523</v>
      </c>
      <c r="E3045" s="49" t="s">
        <v>2206</v>
      </c>
      <c r="F3045" t="s">
        <v>2053</v>
      </c>
      <c r="H3045" s="3">
        <v>15000</v>
      </c>
      <c r="I3045" s="3">
        <f t="shared" si="51"/>
        <v>434702.61999999988</v>
      </c>
    </row>
    <row r="3046" spans="1:9" x14ac:dyDescent="0.25">
      <c r="B3046">
        <v>122</v>
      </c>
      <c r="C3046">
        <v>15324</v>
      </c>
      <c r="D3046" s="81">
        <v>44523</v>
      </c>
      <c r="E3046" s="49" t="s">
        <v>2122</v>
      </c>
      <c r="F3046" t="s">
        <v>2054</v>
      </c>
      <c r="H3046" s="3">
        <v>10000</v>
      </c>
      <c r="I3046" s="3">
        <f t="shared" si="51"/>
        <v>424702.61999999988</v>
      </c>
    </row>
    <row r="3047" spans="1:9" x14ac:dyDescent="0.25">
      <c r="B3047">
        <v>122</v>
      </c>
      <c r="C3047">
        <v>15325</v>
      </c>
      <c r="D3047" s="81">
        <v>44523</v>
      </c>
      <c r="E3047" s="49" t="s">
        <v>2036</v>
      </c>
      <c r="F3047" t="s">
        <v>2207</v>
      </c>
      <c r="H3047" s="3">
        <v>7000</v>
      </c>
      <c r="I3047" s="3">
        <f t="shared" si="51"/>
        <v>417702.61999999988</v>
      </c>
    </row>
    <row r="3048" spans="1:9" x14ac:dyDescent="0.25">
      <c r="A3048" t="s">
        <v>158</v>
      </c>
      <c r="B3048">
        <v>344</v>
      </c>
      <c r="C3048">
        <v>15326</v>
      </c>
      <c r="D3048" s="81">
        <v>44525</v>
      </c>
      <c r="E3048" s="49" t="s">
        <v>2208</v>
      </c>
      <c r="F3048" t="s">
        <v>2209</v>
      </c>
      <c r="H3048" s="3">
        <v>7000</v>
      </c>
      <c r="I3048" s="3">
        <f t="shared" si="51"/>
        <v>410702.61999999988</v>
      </c>
    </row>
    <row r="3049" spans="1:9" x14ac:dyDescent="0.25">
      <c r="B3049">
        <v>421</v>
      </c>
      <c r="C3049">
        <v>15327</v>
      </c>
      <c r="D3049" s="81">
        <v>44526</v>
      </c>
      <c r="E3049" s="49" t="s">
        <v>1722</v>
      </c>
      <c r="F3049" t="s">
        <v>2210</v>
      </c>
      <c r="H3049" s="3">
        <v>5000</v>
      </c>
      <c r="I3049" s="3">
        <f t="shared" si="51"/>
        <v>405702.61999999988</v>
      </c>
    </row>
    <row r="3050" spans="1:9" x14ac:dyDescent="0.25">
      <c r="B3050">
        <v>421</v>
      </c>
      <c r="C3050">
        <v>15328</v>
      </c>
      <c r="D3050" s="81">
        <v>44526</v>
      </c>
      <c r="E3050" s="49" t="s">
        <v>2211</v>
      </c>
      <c r="F3050" t="s">
        <v>2212</v>
      </c>
      <c r="H3050" s="3">
        <v>10000</v>
      </c>
      <c r="I3050" s="3">
        <f t="shared" si="51"/>
        <v>395702.61999999988</v>
      </c>
    </row>
    <row r="3051" spans="1:9" x14ac:dyDescent="0.25">
      <c r="A3051" t="s">
        <v>158</v>
      </c>
      <c r="B3051">
        <v>421</v>
      </c>
      <c r="C3051">
        <v>15329</v>
      </c>
      <c r="D3051" s="81">
        <v>44526</v>
      </c>
      <c r="E3051" s="49" t="s">
        <v>1885</v>
      </c>
      <c r="F3051" t="s">
        <v>1797</v>
      </c>
      <c r="H3051" s="3">
        <v>5874</v>
      </c>
      <c r="I3051" s="3">
        <f t="shared" si="51"/>
        <v>389828.61999999988</v>
      </c>
    </row>
    <row r="3052" spans="1:9" x14ac:dyDescent="0.25">
      <c r="B3052">
        <v>221</v>
      </c>
      <c r="C3052">
        <v>15330</v>
      </c>
      <c r="D3052" s="81">
        <v>44526</v>
      </c>
      <c r="E3052" s="49" t="s">
        <v>1724</v>
      </c>
      <c r="F3052" t="s">
        <v>1641</v>
      </c>
      <c r="H3052" s="3">
        <v>34255.24</v>
      </c>
      <c r="I3052" s="3">
        <f t="shared" si="51"/>
        <v>355573.37999999989</v>
      </c>
    </row>
    <row r="3053" spans="1:9" x14ac:dyDescent="0.25">
      <c r="A3053" t="s">
        <v>158</v>
      </c>
      <c r="B3053">
        <v>213</v>
      </c>
      <c r="C3053">
        <v>15331</v>
      </c>
      <c r="D3053" s="81">
        <v>44526</v>
      </c>
      <c r="E3053" s="49" t="s">
        <v>2213</v>
      </c>
      <c r="F3053" t="s">
        <v>1939</v>
      </c>
      <c r="H3053" s="3">
        <v>8948</v>
      </c>
      <c r="I3053" s="3">
        <f t="shared" si="51"/>
        <v>346625.37999999989</v>
      </c>
    </row>
    <row r="3054" spans="1:9" x14ac:dyDescent="0.25">
      <c r="B3054">
        <v>344</v>
      </c>
      <c r="C3054">
        <v>15332</v>
      </c>
      <c r="D3054" s="81">
        <v>44526</v>
      </c>
      <c r="E3054" s="49" t="s">
        <v>2214</v>
      </c>
      <c r="F3054" t="s">
        <v>2215</v>
      </c>
      <c r="H3054" s="3">
        <v>7797</v>
      </c>
      <c r="I3054" s="3">
        <f t="shared" si="51"/>
        <v>338828.37999999989</v>
      </c>
    </row>
    <row r="3055" spans="1:9" x14ac:dyDescent="0.25">
      <c r="B3055">
        <v>343</v>
      </c>
      <c r="C3055">
        <v>15333</v>
      </c>
      <c r="D3055" s="81">
        <v>44526</v>
      </c>
      <c r="E3055" s="49" t="s">
        <v>2216</v>
      </c>
      <c r="F3055" t="s">
        <v>1770</v>
      </c>
      <c r="H3055" s="3">
        <v>19910</v>
      </c>
      <c r="I3055" s="3">
        <f t="shared" si="51"/>
        <v>318918.37999999989</v>
      </c>
    </row>
    <row r="3056" spans="1:9" x14ac:dyDescent="0.25">
      <c r="C3056" s="89">
        <v>14345</v>
      </c>
      <c r="D3056" s="90">
        <v>44126</v>
      </c>
      <c r="E3056" s="91" t="s">
        <v>1305</v>
      </c>
      <c r="F3056" s="89" t="s">
        <v>2313</v>
      </c>
      <c r="G3056" s="114"/>
      <c r="I3056" s="3">
        <f t="shared" si="51"/>
        <v>318918.37999999989</v>
      </c>
    </row>
    <row r="3057" spans="1:9" x14ac:dyDescent="0.25">
      <c r="C3057" s="89">
        <v>14835</v>
      </c>
      <c r="D3057" s="90">
        <v>44307</v>
      </c>
      <c r="E3057" s="91" t="s">
        <v>1720</v>
      </c>
      <c r="F3057" s="89" t="s">
        <v>2312</v>
      </c>
      <c r="G3057" s="114"/>
      <c r="I3057" s="3">
        <f t="shared" si="51"/>
        <v>318918.37999999989</v>
      </c>
    </row>
    <row r="3058" spans="1:9" x14ac:dyDescent="0.25">
      <c r="C3058" s="89">
        <v>15164</v>
      </c>
      <c r="D3058" s="90">
        <v>44459</v>
      </c>
      <c r="E3058" s="91" t="s">
        <v>2023</v>
      </c>
      <c r="F3058" s="89" t="s">
        <v>2314</v>
      </c>
      <c r="G3058" s="114"/>
      <c r="I3058" s="3">
        <f t="shared" si="51"/>
        <v>318918.37999999989</v>
      </c>
    </row>
    <row r="3059" spans="1:9" x14ac:dyDescent="0.25">
      <c r="B3059">
        <v>292</v>
      </c>
      <c r="F3059" t="s">
        <v>1858</v>
      </c>
      <c r="H3059" s="3">
        <v>1792.12</v>
      </c>
      <c r="I3059" s="3">
        <f t="shared" si="51"/>
        <v>317126.25999999989</v>
      </c>
    </row>
    <row r="3061" spans="1:9" x14ac:dyDescent="0.25">
      <c r="G3061" s="108">
        <v>92087.5</v>
      </c>
      <c r="H3061" s="3">
        <v>1045537.3</v>
      </c>
    </row>
    <row r="3064" spans="1:9" x14ac:dyDescent="0.25">
      <c r="A3064" t="s">
        <v>158</v>
      </c>
      <c r="B3064">
        <v>151</v>
      </c>
      <c r="C3064">
        <v>15334</v>
      </c>
      <c r="D3064" s="81">
        <v>44531</v>
      </c>
      <c r="E3064" s="49" t="s">
        <v>2217</v>
      </c>
      <c r="F3064" t="s">
        <v>1937</v>
      </c>
      <c r="H3064" s="3">
        <v>28024</v>
      </c>
      <c r="I3064" s="3">
        <f>+I3059+G3064-H3064</f>
        <v>289102.25999999989</v>
      </c>
    </row>
    <row r="3065" spans="1:9" x14ac:dyDescent="0.25">
      <c r="A3065" t="s">
        <v>158</v>
      </c>
      <c r="B3065">
        <v>426</v>
      </c>
      <c r="C3065">
        <v>15335</v>
      </c>
      <c r="D3065" s="81">
        <v>44531</v>
      </c>
      <c r="E3065" s="49" t="s">
        <v>2218</v>
      </c>
      <c r="F3065" t="s">
        <v>1422</v>
      </c>
      <c r="H3065" s="3">
        <v>21375</v>
      </c>
      <c r="I3065" s="3">
        <f t="shared" si="51"/>
        <v>267727.25999999989</v>
      </c>
    </row>
    <row r="3066" spans="1:9" x14ac:dyDescent="0.25">
      <c r="A3066" t="s">
        <v>158</v>
      </c>
      <c r="B3066">
        <v>342</v>
      </c>
      <c r="C3066">
        <v>15336</v>
      </c>
      <c r="D3066" s="81">
        <v>44531</v>
      </c>
      <c r="E3066" s="49" t="s">
        <v>1769</v>
      </c>
      <c r="F3066" t="s">
        <v>1388</v>
      </c>
      <c r="H3066" s="3">
        <v>40000</v>
      </c>
      <c r="I3066" s="3">
        <f t="shared" si="51"/>
        <v>227727.25999999989</v>
      </c>
    </row>
    <row r="3067" spans="1:9" x14ac:dyDescent="0.25">
      <c r="A3067" t="s">
        <v>158</v>
      </c>
      <c r="B3067">
        <v>421</v>
      </c>
      <c r="C3067">
        <v>15337</v>
      </c>
      <c r="D3067" s="81">
        <v>44531</v>
      </c>
      <c r="E3067" s="49" t="s">
        <v>1722</v>
      </c>
      <c r="F3067" t="s">
        <v>1943</v>
      </c>
      <c r="H3067" s="3">
        <v>5000</v>
      </c>
      <c r="I3067" s="3">
        <f t="shared" si="51"/>
        <v>222727.25999999989</v>
      </c>
    </row>
    <row r="3068" spans="1:9" x14ac:dyDescent="0.25">
      <c r="A3068" t="s">
        <v>158</v>
      </c>
      <c r="B3068">
        <v>426</v>
      </c>
      <c r="C3068">
        <v>15338</v>
      </c>
      <c r="D3068" s="81">
        <v>44531</v>
      </c>
      <c r="E3068" s="49" t="s">
        <v>2219</v>
      </c>
      <c r="F3068" t="s">
        <v>2220</v>
      </c>
      <c r="H3068" s="3">
        <v>3800</v>
      </c>
      <c r="I3068" s="3">
        <f t="shared" si="51"/>
        <v>218927.25999999989</v>
      </c>
    </row>
    <row r="3069" spans="1:9" x14ac:dyDescent="0.25">
      <c r="A3069" t="s">
        <v>158</v>
      </c>
      <c r="B3069">
        <v>421</v>
      </c>
      <c r="C3069">
        <v>15339</v>
      </c>
      <c r="D3069" s="81">
        <v>44532</v>
      </c>
      <c r="E3069" s="49" t="s">
        <v>1722</v>
      </c>
      <c r="F3069" t="s">
        <v>2221</v>
      </c>
      <c r="H3069" s="3">
        <v>10000</v>
      </c>
      <c r="I3069" s="3">
        <f t="shared" si="51"/>
        <v>208927.25999999989</v>
      </c>
    </row>
    <row r="3070" spans="1:9" x14ac:dyDescent="0.25">
      <c r="A3070" t="s">
        <v>158</v>
      </c>
      <c r="B3070">
        <v>345</v>
      </c>
      <c r="C3070">
        <v>15340</v>
      </c>
      <c r="D3070" s="81">
        <v>44532</v>
      </c>
      <c r="E3070" s="49" t="s">
        <v>1337</v>
      </c>
      <c r="F3070" t="s">
        <v>1257</v>
      </c>
      <c r="H3070" s="3">
        <v>10000</v>
      </c>
      <c r="I3070" s="3">
        <f t="shared" si="51"/>
        <v>198927.25999999989</v>
      </c>
    </row>
    <row r="3071" spans="1:9" x14ac:dyDescent="0.25">
      <c r="A3071" t="s">
        <v>158</v>
      </c>
      <c r="B3071">
        <v>343</v>
      </c>
      <c r="C3071">
        <v>15341</v>
      </c>
      <c r="D3071" s="81">
        <v>44532</v>
      </c>
      <c r="E3071" s="49" t="s">
        <v>2222</v>
      </c>
      <c r="F3071" t="s">
        <v>1968</v>
      </c>
      <c r="H3071" s="3">
        <v>8000</v>
      </c>
      <c r="I3071" s="3">
        <f t="shared" si="51"/>
        <v>190927.25999999989</v>
      </c>
    </row>
    <row r="3072" spans="1:9" x14ac:dyDescent="0.25">
      <c r="A3072" t="s">
        <v>158</v>
      </c>
      <c r="B3072">
        <v>428</v>
      </c>
      <c r="C3072">
        <v>15342</v>
      </c>
      <c r="D3072" s="81">
        <v>44533</v>
      </c>
      <c r="E3072" s="49" t="s">
        <v>1960</v>
      </c>
      <c r="F3072" t="s">
        <v>1961</v>
      </c>
      <c r="H3072" s="3">
        <v>48924</v>
      </c>
      <c r="I3072" s="3">
        <f t="shared" ref="I3072:I3135" si="52">+I3071+G3072-H3072</f>
        <v>142003.25999999989</v>
      </c>
    </row>
    <row r="3073" spans="1:9" x14ac:dyDescent="0.25">
      <c r="A3073" t="s">
        <v>158</v>
      </c>
      <c r="B3073">
        <v>426</v>
      </c>
      <c r="C3073">
        <v>15343</v>
      </c>
      <c r="D3073" s="81">
        <v>44533</v>
      </c>
      <c r="E3073" s="49" t="s">
        <v>2223</v>
      </c>
      <c r="F3073" t="s">
        <v>1727</v>
      </c>
      <c r="H3073" s="3">
        <v>9181</v>
      </c>
      <c r="I3073" s="3">
        <f t="shared" si="52"/>
        <v>132822.25999999989</v>
      </c>
    </row>
    <row r="3074" spans="1:9" x14ac:dyDescent="0.25">
      <c r="A3074" t="s">
        <v>158</v>
      </c>
      <c r="B3074">
        <v>421</v>
      </c>
      <c r="C3074">
        <v>15344</v>
      </c>
      <c r="D3074" s="81">
        <v>44533</v>
      </c>
      <c r="E3074" s="49" t="s">
        <v>2224</v>
      </c>
      <c r="F3074" t="s">
        <v>2225</v>
      </c>
      <c r="H3074" s="3">
        <v>5000</v>
      </c>
      <c r="I3074" s="3">
        <f t="shared" si="52"/>
        <v>127822.25999999989</v>
      </c>
    </row>
    <row r="3075" spans="1:9" x14ac:dyDescent="0.25">
      <c r="A3075" t="s">
        <v>158</v>
      </c>
      <c r="B3075">
        <v>421</v>
      </c>
      <c r="C3075">
        <v>15345</v>
      </c>
      <c r="D3075" s="81">
        <v>44533</v>
      </c>
      <c r="E3075" s="49" t="s">
        <v>2224</v>
      </c>
      <c r="F3075" t="s">
        <v>2226</v>
      </c>
      <c r="H3075" s="3">
        <v>5000</v>
      </c>
      <c r="I3075" s="3">
        <f t="shared" si="52"/>
        <v>122822.25999999989</v>
      </c>
    </row>
    <row r="3076" spans="1:9" x14ac:dyDescent="0.25">
      <c r="A3076" t="s">
        <v>158</v>
      </c>
      <c r="B3076">
        <v>421</v>
      </c>
      <c r="C3076">
        <v>15346</v>
      </c>
      <c r="D3076" s="81">
        <v>44533</v>
      </c>
      <c r="E3076" s="49" t="s">
        <v>1722</v>
      </c>
      <c r="F3076" t="s">
        <v>202</v>
      </c>
      <c r="H3076" s="3">
        <v>5000</v>
      </c>
      <c r="I3076" s="3">
        <f t="shared" si="52"/>
        <v>117822.25999999989</v>
      </c>
    </row>
    <row r="3077" spans="1:9" x14ac:dyDescent="0.25">
      <c r="A3077" t="s">
        <v>158</v>
      </c>
      <c r="B3077">
        <v>426</v>
      </c>
      <c r="C3077">
        <v>15347</v>
      </c>
      <c r="D3077" s="81">
        <v>44533</v>
      </c>
      <c r="E3077" s="49" t="s">
        <v>2227</v>
      </c>
      <c r="F3077" t="s">
        <v>2228</v>
      </c>
      <c r="H3077" s="3">
        <v>22434</v>
      </c>
      <c r="I3077" s="3">
        <f t="shared" si="52"/>
        <v>95388.259999999893</v>
      </c>
    </row>
    <row r="3078" spans="1:9" x14ac:dyDescent="0.25">
      <c r="A3078" t="s">
        <v>158</v>
      </c>
      <c r="B3078">
        <v>343</v>
      </c>
      <c r="C3078">
        <v>15348</v>
      </c>
      <c r="D3078" s="81">
        <v>44533</v>
      </c>
      <c r="E3078" s="49" t="s">
        <v>2229</v>
      </c>
      <c r="F3078" t="s">
        <v>2230</v>
      </c>
      <c r="H3078" s="3">
        <v>10000</v>
      </c>
      <c r="I3078" s="3">
        <f t="shared" si="52"/>
        <v>85388.259999999893</v>
      </c>
    </row>
    <row r="3079" spans="1:9" x14ac:dyDescent="0.25">
      <c r="A3079" t="s">
        <v>158</v>
      </c>
      <c r="B3079">
        <v>421</v>
      </c>
      <c r="C3079">
        <v>15349</v>
      </c>
      <c r="D3079" s="81">
        <v>44533</v>
      </c>
      <c r="E3079" s="49" t="s">
        <v>1722</v>
      </c>
      <c r="F3079" t="s">
        <v>2231</v>
      </c>
      <c r="H3079" s="3">
        <v>5000</v>
      </c>
      <c r="I3079" s="3">
        <f t="shared" si="52"/>
        <v>80388.259999999893</v>
      </c>
    </row>
    <row r="3080" spans="1:9" x14ac:dyDescent="0.25">
      <c r="D3080" s="81">
        <v>44533</v>
      </c>
      <c r="E3080" s="49" t="s">
        <v>41</v>
      </c>
      <c r="F3080" t="s">
        <v>41</v>
      </c>
      <c r="G3080" s="108">
        <v>92087.5</v>
      </c>
      <c r="I3080" s="3">
        <f t="shared" si="52"/>
        <v>172475.75999999989</v>
      </c>
    </row>
    <row r="3081" spans="1:9" x14ac:dyDescent="0.25">
      <c r="D3081" s="81">
        <v>44533</v>
      </c>
      <c r="E3081" s="49" t="s">
        <v>41</v>
      </c>
      <c r="F3081" t="s">
        <v>41</v>
      </c>
      <c r="G3081" s="108">
        <v>1000000</v>
      </c>
      <c r="I3081" s="3">
        <f t="shared" si="52"/>
        <v>1172475.7599999998</v>
      </c>
    </row>
    <row r="3082" spans="1:9" x14ac:dyDescent="0.25">
      <c r="A3082" t="s">
        <v>158</v>
      </c>
      <c r="B3082">
        <v>421</v>
      </c>
      <c r="C3082">
        <v>15350</v>
      </c>
      <c r="D3082" s="81">
        <v>44536</v>
      </c>
      <c r="E3082" s="49" t="s">
        <v>2232</v>
      </c>
      <c r="F3082" t="s">
        <v>2233</v>
      </c>
      <c r="H3082" s="3">
        <v>50000</v>
      </c>
      <c r="I3082" s="3">
        <f t="shared" si="52"/>
        <v>1122475.7599999998</v>
      </c>
    </row>
    <row r="3083" spans="1:9" x14ac:dyDescent="0.25">
      <c r="A3083" t="s">
        <v>158</v>
      </c>
      <c r="B3083">
        <v>426</v>
      </c>
      <c r="C3083">
        <v>15351</v>
      </c>
      <c r="D3083" s="81">
        <v>44537</v>
      </c>
      <c r="E3083" s="49" t="s">
        <v>2234</v>
      </c>
      <c r="F3083" t="s">
        <v>2235</v>
      </c>
      <c r="H3083" s="3">
        <v>15000</v>
      </c>
      <c r="I3083" s="3">
        <f t="shared" si="52"/>
        <v>1107475.7599999998</v>
      </c>
    </row>
    <row r="3084" spans="1:9" x14ac:dyDescent="0.25">
      <c r="C3084">
        <v>15352</v>
      </c>
      <c r="D3084" s="81">
        <v>44538</v>
      </c>
      <c r="E3084" s="49" t="s">
        <v>2359</v>
      </c>
      <c r="F3084" t="s">
        <v>43</v>
      </c>
      <c r="I3084" s="3">
        <f t="shared" si="52"/>
        <v>1107475.7599999998</v>
      </c>
    </row>
    <row r="3085" spans="1:9" x14ac:dyDescent="0.25">
      <c r="A3085" t="s">
        <v>158</v>
      </c>
      <c r="B3085">
        <v>421</v>
      </c>
      <c r="C3085">
        <v>15353</v>
      </c>
      <c r="D3085" s="81">
        <v>44538</v>
      </c>
      <c r="E3085" s="49" t="s">
        <v>1722</v>
      </c>
      <c r="F3085" t="s">
        <v>2238</v>
      </c>
      <c r="H3085" s="3">
        <v>5000</v>
      </c>
      <c r="I3085" s="3">
        <f t="shared" si="52"/>
        <v>1102475.7599999998</v>
      </c>
    </row>
    <row r="3086" spans="1:9" x14ac:dyDescent="0.25">
      <c r="A3086" t="s">
        <v>158</v>
      </c>
      <c r="B3086">
        <v>421</v>
      </c>
      <c r="C3086">
        <v>15354</v>
      </c>
      <c r="D3086" s="81">
        <v>44538</v>
      </c>
      <c r="E3086" s="49" t="s">
        <v>1722</v>
      </c>
      <c r="F3086" t="s">
        <v>2239</v>
      </c>
      <c r="H3086" s="3">
        <v>10000</v>
      </c>
      <c r="I3086" s="3">
        <f t="shared" si="52"/>
        <v>1092475.7599999998</v>
      </c>
    </row>
    <row r="3087" spans="1:9" x14ac:dyDescent="0.25">
      <c r="A3087" t="s">
        <v>158</v>
      </c>
      <c r="B3087">
        <v>426</v>
      </c>
      <c r="C3087">
        <v>15355</v>
      </c>
      <c r="D3087" s="81">
        <v>44538</v>
      </c>
      <c r="E3087" s="49" t="s">
        <v>2240</v>
      </c>
      <c r="F3087" t="s">
        <v>2241</v>
      </c>
      <c r="H3087" s="3">
        <v>52545</v>
      </c>
      <c r="I3087" s="3">
        <f t="shared" si="52"/>
        <v>1039930.7599999998</v>
      </c>
    </row>
    <row r="3088" spans="1:9" x14ac:dyDescent="0.25">
      <c r="C3088">
        <v>15356</v>
      </c>
      <c r="D3088" s="81">
        <v>44538</v>
      </c>
      <c r="E3088" s="49" t="s">
        <v>2242</v>
      </c>
      <c r="F3088" t="s">
        <v>43</v>
      </c>
      <c r="I3088" s="3">
        <f t="shared" si="52"/>
        <v>1039930.7599999998</v>
      </c>
    </row>
    <row r="3089" spans="1:9" x14ac:dyDescent="0.25">
      <c r="A3089" t="s">
        <v>158</v>
      </c>
      <c r="B3089">
        <v>426</v>
      </c>
      <c r="C3089">
        <v>15357</v>
      </c>
      <c r="D3089" s="81">
        <v>44538</v>
      </c>
      <c r="E3089" s="49" t="s">
        <v>2236</v>
      </c>
      <c r="F3089" t="s">
        <v>2237</v>
      </c>
      <c r="H3089" s="3">
        <v>70385</v>
      </c>
      <c r="I3089" s="3">
        <f t="shared" si="52"/>
        <v>969545.75999999978</v>
      </c>
    </row>
    <row r="3090" spans="1:9" x14ac:dyDescent="0.25">
      <c r="A3090" t="s">
        <v>158</v>
      </c>
      <c r="B3090">
        <v>421</v>
      </c>
      <c r="C3090">
        <v>15358</v>
      </c>
      <c r="D3090" s="81">
        <v>44539</v>
      </c>
      <c r="E3090" s="49" t="s">
        <v>2243</v>
      </c>
      <c r="F3090" t="s">
        <v>2244</v>
      </c>
      <c r="H3090" s="3">
        <v>5000</v>
      </c>
      <c r="I3090" s="3">
        <f t="shared" si="52"/>
        <v>964545.75999999978</v>
      </c>
    </row>
    <row r="3091" spans="1:9" x14ac:dyDescent="0.25">
      <c r="A3091" t="s">
        <v>158</v>
      </c>
      <c r="B3091">
        <v>342</v>
      </c>
      <c r="C3091">
        <v>15359</v>
      </c>
      <c r="D3091" s="81">
        <v>44539</v>
      </c>
      <c r="E3091" s="49" t="s">
        <v>1769</v>
      </c>
      <c r="F3091" t="s">
        <v>1687</v>
      </c>
      <c r="H3091" s="3">
        <v>75000</v>
      </c>
      <c r="I3091" s="3">
        <f t="shared" si="52"/>
        <v>889545.75999999978</v>
      </c>
    </row>
    <row r="3092" spans="1:9" x14ac:dyDescent="0.25">
      <c r="A3092" t="s">
        <v>158</v>
      </c>
      <c r="B3092">
        <v>421</v>
      </c>
      <c r="C3092">
        <v>15360</v>
      </c>
      <c r="D3092" s="81">
        <v>44539</v>
      </c>
      <c r="E3092" s="49" t="s">
        <v>2245</v>
      </c>
      <c r="F3092" t="s">
        <v>2360</v>
      </c>
      <c r="H3092" s="3">
        <v>8000</v>
      </c>
      <c r="I3092" s="3">
        <f t="shared" si="52"/>
        <v>881545.75999999978</v>
      </c>
    </row>
    <row r="3093" spans="1:9" x14ac:dyDescent="0.25">
      <c r="A3093" t="s">
        <v>158</v>
      </c>
      <c r="B3093">
        <v>421</v>
      </c>
      <c r="C3093">
        <v>15361</v>
      </c>
      <c r="D3093" s="81">
        <v>44539</v>
      </c>
      <c r="E3093" s="49" t="s">
        <v>1722</v>
      </c>
      <c r="F3093" t="s">
        <v>2246</v>
      </c>
      <c r="H3093" s="3">
        <v>5000</v>
      </c>
      <c r="I3093" s="3">
        <f t="shared" si="52"/>
        <v>876545.75999999978</v>
      </c>
    </row>
    <row r="3094" spans="1:9" x14ac:dyDescent="0.25">
      <c r="A3094" t="s">
        <v>158</v>
      </c>
      <c r="B3094">
        <v>421</v>
      </c>
      <c r="C3094">
        <v>15362</v>
      </c>
      <c r="D3094" s="81">
        <v>44539</v>
      </c>
      <c r="E3094" s="49" t="s">
        <v>2247</v>
      </c>
      <c r="F3094" t="s">
        <v>1687</v>
      </c>
      <c r="H3094" s="3">
        <v>5000</v>
      </c>
      <c r="I3094" s="3">
        <f t="shared" si="52"/>
        <v>871545.75999999978</v>
      </c>
    </row>
    <row r="3095" spans="1:9" x14ac:dyDescent="0.25">
      <c r="A3095" t="s">
        <v>158</v>
      </c>
      <c r="B3095">
        <v>426</v>
      </c>
      <c r="C3095">
        <v>15363</v>
      </c>
      <c r="D3095" s="81">
        <v>44541</v>
      </c>
      <c r="E3095" s="49" t="s">
        <v>2358</v>
      </c>
      <c r="F3095" t="s">
        <v>2237</v>
      </c>
      <c r="H3095" s="3">
        <v>44847</v>
      </c>
      <c r="I3095" s="3">
        <f t="shared" si="52"/>
        <v>826698.75999999978</v>
      </c>
    </row>
    <row r="3096" spans="1:9" x14ac:dyDescent="0.25">
      <c r="A3096" t="s">
        <v>158</v>
      </c>
      <c r="B3096">
        <v>346</v>
      </c>
      <c r="C3096">
        <v>15364</v>
      </c>
      <c r="D3096" s="81">
        <v>44541</v>
      </c>
      <c r="E3096" s="49" t="s">
        <v>2249</v>
      </c>
      <c r="F3096" t="s">
        <v>2250</v>
      </c>
      <c r="H3096" s="3">
        <v>8000</v>
      </c>
      <c r="I3096" s="3">
        <f t="shared" si="52"/>
        <v>818698.75999999978</v>
      </c>
    </row>
    <row r="3097" spans="1:9" x14ac:dyDescent="0.25">
      <c r="A3097" t="s">
        <v>158</v>
      </c>
      <c r="B3097">
        <v>343</v>
      </c>
      <c r="C3097">
        <v>15365</v>
      </c>
      <c r="D3097" s="81">
        <v>44544</v>
      </c>
      <c r="E3097" s="49" t="s">
        <v>2251</v>
      </c>
      <c r="F3097" t="s">
        <v>1687</v>
      </c>
      <c r="H3097" s="3">
        <v>19910</v>
      </c>
      <c r="I3097" s="3">
        <f t="shared" si="52"/>
        <v>798788.75999999978</v>
      </c>
    </row>
    <row r="3098" spans="1:9" x14ac:dyDescent="0.25">
      <c r="A3098" t="s">
        <v>158</v>
      </c>
      <c r="B3098">
        <v>426</v>
      </c>
      <c r="C3098">
        <v>15366</v>
      </c>
      <c r="D3098" s="81">
        <v>44544</v>
      </c>
      <c r="E3098" s="49" t="s">
        <v>2252</v>
      </c>
      <c r="F3098" t="s">
        <v>2253</v>
      </c>
      <c r="H3098" s="3">
        <v>19000</v>
      </c>
      <c r="I3098" s="3">
        <f t="shared" si="52"/>
        <v>779788.75999999978</v>
      </c>
    </row>
    <row r="3099" spans="1:9" x14ac:dyDescent="0.25">
      <c r="A3099" t="s">
        <v>158</v>
      </c>
      <c r="B3099">
        <v>345</v>
      </c>
      <c r="C3099">
        <v>15367</v>
      </c>
      <c r="D3099" s="81">
        <v>44544</v>
      </c>
      <c r="E3099" s="49" t="s">
        <v>2254</v>
      </c>
      <c r="F3099" t="s">
        <v>1963</v>
      </c>
      <c r="H3099" s="3">
        <v>4000</v>
      </c>
      <c r="I3099" s="3">
        <f t="shared" si="52"/>
        <v>775788.75999999978</v>
      </c>
    </row>
    <row r="3100" spans="1:9" x14ac:dyDescent="0.25">
      <c r="A3100" t="s">
        <v>158</v>
      </c>
      <c r="B3100">
        <v>421</v>
      </c>
      <c r="C3100">
        <v>15368</v>
      </c>
      <c r="D3100" s="81">
        <v>44544</v>
      </c>
      <c r="E3100" s="49" t="s">
        <v>62</v>
      </c>
      <c r="F3100" t="s">
        <v>2255</v>
      </c>
      <c r="H3100" s="3">
        <v>5000</v>
      </c>
      <c r="I3100" s="3">
        <f t="shared" si="52"/>
        <v>770788.75999999978</v>
      </c>
    </row>
    <row r="3101" spans="1:9" x14ac:dyDescent="0.25">
      <c r="A3101" t="s">
        <v>158</v>
      </c>
      <c r="B3101">
        <v>426</v>
      </c>
      <c r="C3101">
        <v>15369</v>
      </c>
      <c r="D3101" s="81">
        <v>44544</v>
      </c>
      <c r="E3101" s="49" t="s">
        <v>2256</v>
      </c>
      <c r="F3101" t="s">
        <v>1257</v>
      </c>
      <c r="H3101" s="3">
        <v>30470</v>
      </c>
      <c r="I3101" s="3">
        <f t="shared" si="52"/>
        <v>740318.75999999978</v>
      </c>
    </row>
    <row r="3102" spans="1:9" x14ac:dyDescent="0.25">
      <c r="A3102" t="s">
        <v>158</v>
      </c>
      <c r="B3102">
        <v>421</v>
      </c>
      <c r="C3102">
        <v>15370</v>
      </c>
      <c r="D3102" s="81">
        <v>44544</v>
      </c>
      <c r="E3102" s="49" t="s">
        <v>62</v>
      </c>
      <c r="F3102" t="s">
        <v>2257</v>
      </c>
      <c r="H3102" s="3">
        <v>5000</v>
      </c>
      <c r="I3102" s="3">
        <f t="shared" si="52"/>
        <v>735318.75999999978</v>
      </c>
    </row>
    <row r="3103" spans="1:9" x14ac:dyDescent="0.25">
      <c r="A3103" t="s">
        <v>158</v>
      </c>
      <c r="B3103">
        <v>421</v>
      </c>
      <c r="C3103">
        <v>15371</v>
      </c>
      <c r="D3103" s="81">
        <v>44544</v>
      </c>
      <c r="E3103" s="49" t="s">
        <v>62</v>
      </c>
      <c r="F3103" t="s">
        <v>208</v>
      </c>
      <c r="H3103" s="3">
        <v>5000</v>
      </c>
      <c r="I3103" s="3">
        <f t="shared" si="52"/>
        <v>730318.75999999978</v>
      </c>
    </row>
    <row r="3104" spans="1:9" x14ac:dyDescent="0.25">
      <c r="A3104" t="s">
        <v>158</v>
      </c>
      <c r="B3104">
        <v>421</v>
      </c>
      <c r="C3104">
        <v>15372</v>
      </c>
      <c r="D3104" s="81">
        <v>44544</v>
      </c>
      <c r="E3104" s="49" t="s">
        <v>62</v>
      </c>
      <c r="F3104" t="s">
        <v>2258</v>
      </c>
      <c r="H3104" s="3">
        <v>5000</v>
      </c>
      <c r="I3104" s="3">
        <f t="shared" si="52"/>
        <v>725318.75999999978</v>
      </c>
    </row>
    <row r="3105" spans="1:9" x14ac:dyDescent="0.25">
      <c r="A3105" t="s">
        <v>158</v>
      </c>
      <c r="B3105">
        <v>421</v>
      </c>
      <c r="C3105">
        <v>15373</v>
      </c>
      <c r="D3105" s="81">
        <v>44544</v>
      </c>
      <c r="E3105" s="49" t="s">
        <v>62</v>
      </c>
      <c r="F3105" t="s">
        <v>2259</v>
      </c>
      <c r="H3105" s="3">
        <v>5000</v>
      </c>
      <c r="I3105" s="3">
        <f t="shared" si="52"/>
        <v>720318.75999999978</v>
      </c>
    </row>
    <row r="3106" spans="1:9" x14ac:dyDescent="0.25">
      <c r="A3106" t="s">
        <v>158</v>
      </c>
      <c r="B3106">
        <v>421</v>
      </c>
      <c r="C3106">
        <v>15374</v>
      </c>
      <c r="D3106" s="81">
        <v>44544</v>
      </c>
      <c r="E3106" s="49" t="s">
        <v>62</v>
      </c>
      <c r="F3106" t="s">
        <v>2260</v>
      </c>
      <c r="H3106" s="3">
        <v>5000</v>
      </c>
      <c r="I3106" s="3">
        <f t="shared" si="52"/>
        <v>715318.75999999978</v>
      </c>
    </row>
    <row r="3107" spans="1:9" x14ac:dyDescent="0.25">
      <c r="A3107" t="s">
        <v>158</v>
      </c>
      <c r="B3107">
        <v>421</v>
      </c>
      <c r="C3107">
        <v>15375</v>
      </c>
      <c r="D3107" s="81">
        <v>44544</v>
      </c>
      <c r="E3107" s="49" t="s">
        <v>62</v>
      </c>
      <c r="F3107" t="s">
        <v>1937</v>
      </c>
      <c r="H3107" s="3">
        <v>5000</v>
      </c>
      <c r="I3107" s="3">
        <f t="shared" si="52"/>
        <v>710318.75999999978</v>
      </c>
    </row>
    <row r="3108" spans="1:9" x14ac:dyDescent="0.25">
      <c r="A3108" t="s">
        <v>158</v>
      </c>
      <c r="B3108">
        <v>151</v>
      </c>
      <c r="C3108">
        <v>15376</v>
      </c>
      <c r="D3108" s="81">
        <v>44544</v>
      </c>
      <c r="E3108" s="49" t="s">
        <v>2261</v>
      </c>
      <c r="F3108" t="s">
        <v>1925</v>
      </c>
      <c r="H3108" s="3">
        <v>14250</v>
      </c>
      <c r="I3108" s="3">
        <f t="shared" si="52"/>
        <v>696068.75999999978</v>
      </c>
    </row>
    <row r="3109" spans="1:9" x14ac:dyDescent="0.25">
      <c r="A3109" t="s">
        <v>158</v>
      </c>
      <c r="B3109">
        <v>151</v>
      </c>
      <c r="C3109">
        <v>15377</v>
      </c>
      <c r="D3109" s="81">
        <v>44544</v>
      </c>
      <c r="E3109" s="49" t="s">
        <v>2262</v>
      </c>
      <c r="F3109" t="s">
        <v>2241</v>
      </c>
      <c r="H3109" s="3">
        <v>41054</v>
      </c>
      <c r="I3109" s="3">
        <f t="shared" si="52"/>
        <v>655014.75999999978</v>
      </c>
    </row>
    <row r="3110" spans="1:9" x14ac:dyDescent="0.25">
      <c r="A3110" t="s">
        <v>158</v>
      </c>
      <c r="B3110">
        <v>421</v>
      </c>
      <c r="C3110">
        <v>15378</v>
      </c>
      <c r="D3110" s="81">
        <v>44546</v>
      </c>
      <c r="E3110" s="49" t="s">
        <v>1722</v>
      </c>
      <c r="F3110" t="s">
        <v>2263</v>
      </c>
      <c r="H3110" s="3">
        <v>10000</v>
      </c>
      <c r="I3110" s="3">
        <f t="shared" si="52"/>
        <v>645014.75999999978</v>
      </c>
    </row>
    <row r="3111" spans="1:9" x14ac:dyDescent="0.25">
      <c r="A3111" t="s">
        <v>158</v>
      </c>
      <c r="B3111">
        <v>426</v>
      </c>
      <c r="C3111">
        <v>15379</v>
      </c>
      <c r="D3111" s="81">
        <v>44546</v>
      </c>
      <c r="E3111" s="49" t="s">
        <v>2315</v>
      </c>
      <c r="F3111" t="s">
        <v>156</v>
      </c>
      <c r="H3111" s="3">
        <v>3500</v>
      </c>
      <c r="I3111" s="3">
        <f t="shared" si="52"/>
        <v>641514.75999999978</v>
      </c>
    </row>
    <row r="3112" spans="1:9" x14ac:dyDescent="0.25">
      <c r="A3112" t="s">
        <v>158</v>
      </c>
      <c r="B3112">
        <v>343</v>
      </c>
      <c r="C3112">
        <v>15380</v>
      </c>
      <c r="D3112" s="81">
        <v>44546</v>
      </c>
      <c r="E3112" s="49" t="s">
        <v>2264</v>
      </c>
      <c r="F3112" t="s">
        <v>2265</v>
      </c>
      <c r="H3112" s="3">
        <v>10000</v>
      </c>
      <c r="I3112" s="3">
        <f t="shared" si="52"/>
        <v>631514.75999999978</v>
      </c>
    </row>
    <row r="3113" spans="1:9" x14ac:dyDescent="0.25">
      <c r="B3113">
        <v>426</v>
      </c>
      <c r="C3113">
        <v>15381</v>
      </c>
      <c r="D3113" s="81">
        <v>44546</v>
      </c>
      <c r="E3113" s="49" t="s">
        <v>2266</v>
      </c>
      <c r="F3113" t="s">
        <v>2267</v>
      </c>
      <c r="H3113" s="3">
        <v>4500</v>
      </c>
      <c r="I3113" s="3">
        <f t="shared" si="52"/>
        <v>627014.75999999978</v>
      </c>
    </row>
    <row r="3114" spans="1:9" x14ac:dyDescent="0.25">
      <c r="D3114" s="81">
        <v>44546</v>
      </c>
      <c r="E3114" s="49" t="s">
        <v>41</v>
      </c>
      <c r="F3114" t="s">
        <v>41</v>
      </c>
      <c r="G3114" s="108">
        <v>92087.5</v>
      </c>
      <c r="I3114" s="3">
        <f t="shared" si="52"/>
        <v>719102.25999999978</v>
      </c>
    </row>
    <row r="3115" spans="1:9" x14ac:dyDescent="0.25">
      <c r="A3115" t="s">
        <v>158</v>
      </c>
      <c r="B3115">
        <v>122</v>
      </c>
      <c r="C3115">
        <v>15382</v>
      </c>
      <c r="D3115" s="81">
        <v>44549</v>
      </c>
      <c r="E3115" s="49" t="s">
        <v>2268</v>
      </c>
      <c r="F3115" t="s">
        <v>1973</v>
      </c>
      <c r="H3115" s="3">
        <v>6000</v>
      </c>
      <c r="I3115" s="3">
        <f t="shared" si="52"/>
        <v>713102.25999999978</v>
      </c>
    </row>
    <row r="3116" spans="1:9" x14ac:dyDescent="0.25">
      <c r="A3116" t="s">
        <v>158</v>
      </c>
      <c r="B3116">
        <v>122</v>
      </c>
      <c r="C3116">
        <v>15383</v>
      </c>
      <c r="D3116" s="81">
        <v>44549</v>
      </c>
      <c r="E3116" s="49" t="s">
        <v>2269</v>
      </c>
      <c r="F3116" t="s">
        <v>1977</v>
      </c>
      <c r="H3116" s="3">
        <v>9000</v>
      </c>
      <c r="I3116" s="3">
        <f t="shared" si="52"/>
        <v>704102.25999999978</v>
      </c>
    </row>
    <row r="3117" spans="1:9" x14ac:dyDescent="0.25">
      <c r="A3117" t="s">
        <v>158</v>
      </c>
      <c r="B3117">
        <v>122</v>
      </c>
      <c r="C3117">
        <v>15384</v>
      </c>
      <c r="D3117" s="81">
        <v>44549</v>
      </c>
      <c r="E3117" s="49" t="s">
        <v>2270</v>
      </c>
      <c r="F3117" t="s">
        <v>1276</v>
      </c>
      <c r="H3117" s="3">
        <v>15000</v>
      </c>
      <c r="I3117" s="3">
        <f t="shared" si="52"/>
        <v>689102.25999999978</v>
      </c>
    </row>
    <row r="3118" spans="1:9" x14ac:dyDescent="0.25">
      <c r="A3118" t="s">
        <v>158</v>
      </c>
      <c r="B3118">
        <v>122</v>
      </c>
      <c r="C3118">
        <v>15385</v>
      </c>
      <c r="D3118" s="81">
        <v>44549</v>
      </c>
      <c r="E3118" s="49" t="s">
        <v>2271</v>
      </c>
      <c r="F3118" t="s">
        <v>1265</v>
      </c>
      <c r="H3118" s="3">
        <v>10000</v>
      </c>
      <c r="I3118" s="3">
        <f t="shared" si="52"/>
        <v>679102.25999999978</v>
      </c>
    </row>
    <row r="3119" spans="1:9" x14ac:dyDescent="0.25">
      <c r="A3119" t="s">
        <v>158</v>
      </c>
      <c r="B3119">
        <v>122</v>
      </c>
      <c r="C3119">
        <v>15386</v>
      </c>
      <c r="D3119" s="81">
        <v>44549</v>
      </c>
      <c r="E3119" s="49" t="s">
        <v>2273</v>
      </c>
      <c r="F3119" t="s">
        <v>2272</v>
      </c>
      <c r="H3119" s="3">
        <v>12000</v>
      </c>
      <c r="I3119" s="3">
        <f t="shared" si="52"/>
        <v>667102.25999999978</v>
      </c>
    </row>
    <row r="3120" spans="1:9" x14ac:dyDescent="0.25">
      <c r="A3120" t="s">
        <v>158</v>
      </c>
      <c r="B3120">
        <v>122</v>
      </c>
      <c r="C3120">
        <v>15387</v>
      </c>
      <c r="D3120" s="81">
        <v>44549</v>
      </c>
      <c r="E3120" s="49" t="s">
        <v>2274</v>
      </c>
      <c r="F3120" t="s">
        <v>1465</v>
      </c>
      <c r="H3120" s="3">
        <v>10000</v>
      </c>
      <c r="I3120" s="3">
        <f t="shared" si="52"/>
        <v>657102.25999999978</v>
      </c>
    </row>
    <row r="3121" spans="1:9" x14ac:dyDescent="0.25">
      <c r="A3121" t="s">
        <v>158</v>
      </c>
      <c r="B3121">
        <v>122</v>
      </c>
      <c r="C3121">
        <v>15388</v>
      </c>
      <c r="D3121" s="81">
        <v>44549</v>
      </c>
      <c r="E3121" s="49" t="s">
        <v>2275</v>
      </c>
      <c r="F3121" t="s">
        <v>1748</v>
      </c>
      <c r="H3121" s="3">
        <v>20000</v>
      </c>
      <c r="I3121" s="3">
        <f t="shared" si="52"/>
        <v>637102.25999999978</v>
      </c>
    </row>
    <row r="3122" spans="1:9" x14ac:dyDescent="0.25">
      <c r="B3122">
        <v>122</v>
      </c>
      <c r="C3122">
        <v>15389</v>
      </c>
      <c r="D3122" s="81">
        <v>44549</v>
      </c>
      <c r="E3122" s="49" t="s">
        <v>2275</v>
      </c>
      <c r="F3122" t="s">
        <v>1749</v>
      </c>
      <c r="H3122" s="3">
        <v>20000</v>
      </c>
      <c r="I3122" s="3">
        <f t="shared" si="52"/>
        <v>617102.25999999978</v>
      </c>
    </row>
    <row r="3123" spans="1:9" x14ac:dyDescent="0.25">
      <c r="A3123" t="s">
        <v>158</v>
      </c>
      <c r="B3123">
        <v>122</v>
      </c>
      <c r="C3123">
        <v>15390</v>
      </c>
      <c r="D3123" s="81">
        <v>44549</v>
      </c>
      <c r="E3123" s="49" t="s">
        <v>2276</v>
      </c>
      <c r="F3123" t="s">
        <v>1750</v>
      </c>
      <c r="H3123" s="3">
        <v>10000</v>
      </c>
      <c r="I3123" s="3">
        <f t="shared" si="52"/>
        <v>607102.25999999978</v>
      </c>
    </row>
    <row r="3124" spans="1:9" x14ac:dyDescent="0.25">
      <c r="A3124" t="s">
        <v>158</v>
      </c>
      <c r="B3124">
        <v>122</v>
      </c>
      <c r="C3124">
        <v>15391</v>
      </c>
      <c r="D3124" s="81">
        <v>44549</v>
      </c>
      <c r="E3124" s="49" t="s">
        <v>2277</v>
      </c>
      <c r="F3124" t="s">
        <v>1895</v>
      </c>
      <c r="H3124" s="3">
        <v>10000</v>
      </c>
      <c r="I3124" s="3">
        <f t="shared" si="52"/>
        <v>597102.25999999978</v>
      </c>
    </row>
    <row r="3125" spans="1:9" x14ac:dyDescent="0.25">
      <c r="A3125" t="s">
        <v>158</v>
      </c>
      <c r="B3125">
        <v>122</v>
      </c>
      <c r="C3125">
        <v>15392</v>
      </c>
      <c r="D3125" s="81">
        <v>44549</v>
      </c>
      <c r="E3125" s="49" t="s">
        <v>2278</v>
      </c>
      <c r="F3125" t="s">
        <v>2051</v>
      </c>
      <c r="H3125" s="3">
        <v>10000</v>
      </c>
      <c r="I3125" s="3">
        <f t="shared" si="52"/>
        <v>587102.25999999978</v>
      </c>
    </row>
    <row r="3126" spans="1:9" x14ac:dyDescent="0.25">
      <c r="A3126" t="s">
        <v>158</v>
      </c>
      <c r="B3126">
        <v>122</v>
      </c>
      <c r="C3126">
        <v>15393</v>
      </c>
      <c r="D3126" s="81">
        <v>44549</v>
      </c>
      <c r="E3126" s="49" t="s">
        <v>2279</v>
      </c>
      <c r="F3126" t="s">
        <v>1896</v>
      </c>
      <c r="H3126" s="3">
        <v>18000</v>
      </c>
      <c r="I3126" s="3">
        <f t="shared" si="52"/>
        <v>569102.25999999978</v>
      </c>
    </row>
    <row r="3127" spans="1:9" x14ac:dyDescent="0.25">
      <c r="A3127" t="s">
        <v>158</v>
      </c>
      <c r="B3127">
        <v>122</v>
      </c>
      <c r="C3127">
        <v>15394</v>
      </c>
      <c r="D3127" s="81">
        <v>44549</v>
      </c>
      <c r="E3127" s="49" t="s">
        <v>2275</v>
      </c>
      <c r="F3127" t="s">
        <v>1975</v>
      </c>
      <c r="H3127" s="3">
        <v>18333</v>
      </c>
      <c r="I3127" s="3">
        <f t="shared" si="52"/>
        <v>550769.25999999978</v>
      </c>
    </row>
    <row r="3128" spans="1:9" x14ac:dyDescent="0.25">
      <c r="A3128" t="s">
        <v>158</v>
      </c>
      <c r="B3128">
        <v>122</v>
      </c>
      <c r="C3128">
        <v>15395</v>
      </c>
      <c r="D3128" s="81">
        <v>44549</v>
      </c>
      <c r="E3128" s="49" t="s">
        <v>2280</v>
      </c>
      <c r="F3128" t="s">
        <v>1893</v>
      </c>
      <c r="H3128" s="3">
        <v>10000</v>
      </c>
      <c r="I3128" s="3">
        <f t="shared" si="52"/>
        <v>540769.25999999978</v>
      </c>
    </row>
    <row r="3129" spans="1:9" x14ac:dyDescent="0.25">
      <c r="A3129" t="s">
        <v>158</v>
      </c>
      <c r="B3129">
        <v>122</v>
      </c>
      <c r="C3129">
        <v>15396</v>
      </c>
      <c r="D3129" s="81">
        <v>44549</v>
      </c>
      <c r="E3129" s="49" t="s">
        <v>2279</v>
      </c>
      <c r="F3129" t="s">
        <v>461</v>
      </c>
      <c r="H3129" s="3">
        <v>4166</v>
      </c>
      <c r="I3129" s="3">
        <f t="shared" si="52"/>
        <v>536603.25999999978</v>
      </c>
    </row>
    <row r="3130" spans="1:9" x14ac:dyDescent="0.25">
      <c r="A3130" t="s">
        <v>158</v>
      </c>
      <c r="B3130">
        <v>122</v>
      </c>
      <c r="C3130">
        <v>15397</v>
      </c>
      <c r="D3130" s="81">
        <v>44549</v>
      </c>
      <c r="E3130" s="49" t="s">
        <v>2275</v>
      </c>
      <c r="F3130" t="s">
        <v>2281</v>
      </c>
      <c r="H3130" s="3">
        <v>8000</v>
      </c>
      <c r="I3130" s="3">
        <f t="shared" si="52"/>
        <v>528603.25999999978</v>
      </c>
    </row>
    <row r="3131" spans="1:9" x14ac:dyDescent="0.25">
      <c r="A3131" t="s">
        <v>158</v>
      </c>
      <c r="B3131">
        <v>122</v>
      </c>
      <c r="C3131">
        <v>15398</v>
      </c>
      <c r="D3131" s="81">
        <v>44549</v>
      </c>
      <c r="E3131" s="49" t="s">
        <v>2282</v>
      </c>
      <c r="F3131" t="s">
        <v>419</v>
      </c>
      <c r="H3131" s="3">
        <v>15000</v>
      </c>
      <c r="I3131" s="3">
        <f t="shared" si="52"/>
        <v>513603.25999999978</v>
      </c>
    </row>
    <row r="3132" spans="1:9" x14ac:dyDescent="0.25">
      <c r="B3132">
        <v>122</v>
      </c>
      <c r="C3132">
        <v>15399</v>
      </c>
      <c r="D3132" s="81">
        <v>44549</v>
      </c>
      <c r="E3132" s="49" t="s">
        <v>2283</v>
      </c>
      <c r="F3132" t="s">
        <v>1963</v>
      </c>
      <c r="H3132" s="3">
        <v>6000</v>
      </c>
      <c r="I3132" s="3">
        <f t="shared" si="52"/>
        <v>507603.25999999978</v>
      </c>
    </row>
    <row r="3133" spans="1:9" x14ac:dyDescent="0.25">
      <c r="A3133" t="s">
        <v>158</v>
      </c>
      <c r="B3133">
        <v>122</v>
      </c>
      <c r="C3133">
        <v>15400</v>
      </c>
      <c r="D3133" s="81">
        <v>44549</v>
      </c>
      <c r="E3133" s="49" t="s">
        <v>2284</v>
      </c>
      <c r="F3133" t="s">
        <v>2285</v>
      </c>
      <c r="H3133" s="3">
        <v>10000</v>
      </c>
      <c r="I3133" s="3">
        <f t="shared" si="52"/>
        <v>497603.25999999978</v>
      </c>
    </row>
    <row r="3134" spans="1:9" x14ac:dyDescent="0.25">
      <c r="C3134">
        <v>15401</v>
      </c>
      <c r="D3134" s="81">
        <v>44549</v>
      </c>
      <c r="E3134" s="49" t="s">
        <v>43</v>
      </c>
      <c r="F3134" t="s">
        <v>43</v>
      </c>
      <c r="I3134" s="3">
        <f t="shared" si="52"/>
        <v>497603.25999999978</v>
      </c>
    </row>
    <row r="3135" spans="1:9" x14ac:dyDescent="0.25">
      <c r="A3135" t="s">
        <v>158</v>
      </c>
      <c r="B3135">
        <v>426</v>
      </c>
      <c r="C3135">
        <v>15402</v>
      </c>
      <c r="D3135" s="81">
        <v>44549</v>
      </c>
      <c r="E3135" s="49" t="s">
        <v>2286</v>
      </c>
      <c r="F3135" t="s">
        <v>2287</v>
      </c>
      <c r="H3135" s="3">
        <v>5750</v>
      </c>
      <c r="I3135" s="3">
        <f t="shared" si="52"/>
        <v>491853.25999999978</v>
      </c>
    </row>
    <row r="3136" spans="1:9" x14ac:dyDescent="0.25">
      <c r="A3136" t="s">
        <v>158</v>
      </c>
      <c r="B3136">
        <v>151</v>
      </c>
      <c r="C3136">
        <v>15403</v>
      </c>
      <c r="D3136" s="81">
        <v>44549</v>
      </c>
      <c r="E3136" s="49" t="s">
        <v>2288</v>
      </c>
      <c r="F3136" t="s">
        <v>1937</v>
      </c>
      <c r="H3136" s="3">
        <v>20000</v>
      </c>
      <c r="I3136" s="3">
        <f t="shared" ref="I3136:I3202" si="53">+I3135+G3136-H3136</f>
        <v>471853.25999999978</v>
      </c>
    </row>
    <row r="3137" spans="1:9" x14ac:dyDescent="0.25">
      <c r="A3137" t="s">
        <v>158</v>
      </c>
      <c r="B3137">
        <v>422</v>
      </c>
      <c r="C3137">
        <v>15404</v>
      </c>
      <c r="D3137" s="81">
        <v>44549</v>
      </c>
      <c r="E3137" s="49" t="s">
        <v>2289</v>
      </c>
      <c r="F3137" t="s">
        <v>2290</v>
      </c>
      <c r="H3137" s="3">
        <v>5000</v>
      </c>
      <c r="I3137" s="3">
        <f t="shared" si="53"/>
        <v>466853.25999999978</v>
      </c>
    </row>
    <row r="3138" spans="1:9" x14ac:dyDescent="0.25">
      <c r="B3138">
        <v>421</v>
      </c>
      <c r="C3138">
        <v>15405</v>
      </c>
      <c r="D3138" s="81">
        <v>44549</v>
      </c>
      <c r="E3138" s="49" t="s">
        <v>282</v>
      </c>
      <c r="F3138" t="s">
        <v>2357</v>
      </c>
      <c r="H3138" s="3">
        <v>8000</v>
      </c>
      <c r="I3138" s="3">
        <f t="shared" si="53"/>
        <v>458853.25999999978</v>
      </c>
    </row>
    <row r="3139" spans="1:9" x14ac:dyDescent="0.25">
      <c r="A3139" t="s">
        <v>158</v>
      </c>
      <c r="B3139">
        <v>426</v>
      </c>
      <c r="C3139">
        <v>15406</v>
      </c>
      <c r="D3139" s="81">
        <v>44551</v>
      </c>
      <c r="E3139" s="49" t="s">
        <v>2291</v>
      </c>
      <c r="F3139" t="s">
        <v>2292</v>
      </c>
      <c r="H3139" s="3">
        <v>14108</v>
      </c>
      <c r="I3139" s="3">
        <f t="shared" si="53"/>
        <v>444745.25999999978</v>
      </c>
    </row>
    <row r="3140" spans="1:9" x14ac:dyDescent="0.25">
      <c r="A3140" t="s">
        <v>158</v>
      </c>
      <c r="B3140">
        <v>426</v>
      </c>
      <c r="C3140">
        <v>15407</v>
      </c>
      <c r="D3140" s="81">
        <v>44553</v>
      </c>
      <c r="E3140" s="49" t="s">
        <v>2294</v>
      </c>
      <c r="F3140" t="s">
        <v>2098</v>
      </c>
      <c r="H3140" s="3">
        <v>38000</v>
      </c>
      <c r="I3140" s="3">
        <f t="shared" si="53"/>
        <v>406745.25999999978</v>
      </c>
    </row>
    <row r="3141" spans="1:9" x14ac:dyDescent="0.25">
      <c r="C3141">
        <v>15408</v>
      </c>
      <c r="D3141" s="81">
        <v>44553</v>
      </c>
      <c r="E3141" s="49" t="s">
        <v>43</v>
      </c>
      <c r="F3141" t="s">
        <v>43</v>
      </c>
      <c r="I3141" s="3">
        <f t="shared" si="53"/>
        <v>406745.25999999978</v>
      </c>
    </row>
    <row r="3142" spans="1:9" x14ac:dyDescent="0.25">
      <c r="A3142" t="s">
        <v>158</v>
      </c>
      <c r="B3142">
        <v>426</v>
      </c>
      <c r="C3142">
        <v>15409</v>
      </c>
      <c r="D3142" s="81">
        <v>44553</v>
      </c>
      <c r="E3142" s="49" t="s">
        <v>2296</v>
      </c>
      <c r="F3142" t="s">
        <v>2297</v>
      </c>
      <c r="H3142" s="3">
        <v>21375</v>
      </c>
      <c r="I3142" s="3">
        <f t="shared" si="53"/>
        <v>385370.25999999978</v>
      </c>
    </row>
    <row r="3143" spans="1:9" x14ac:dyDescent="0.25">
      <c r="A3143" t="s">
        <v>158</v>
      </c>
      <c r="B3143">
        <v>426</v>
      </c>
      <c r="C3143">
        <v>15410</v>
      </c>
      <c r="D3143" s="81">
        <v>44553</v>
      </c>
      <c r="E3143" s="49" t="s">
        <v>2298</v>
      </c>
      <c r="F3143" t="s">
        <v>1257</v>
      </c>
      <c r="H3143" s="3">
        <v>9770</v>
      </c>
      <c r="I3143" s="3">
        <f t="shared" si="53"/>
        <v>375600.25999999978</v>
      </c>
    </row>
    <row r="3144" spans="1:9" x14ac:dyDescent="0.25">
      <c r="A3144" t="s">
        <v>158</v>
      </c>
      <c r="B3144">
        <v>426</v>
      </c>
      <c r="C3144">
        <v>15411</v>
      </c>
      <c r="D3144" s="81">
        <v>44553</v>
      </c>
      <c r="E3144" s="49" t="s">
        <v>2299</v>
      </c>
      <c r="F3144" t="s">
        <v>1284</v>
      </c>
      <c r="H3144" s="3">
        <v>13528</v>
      </c>
      <c r="I3144" s="3">
        <f t="shared" si="53"/>
        <v>362072.25999999978</v>
      </c>
    </row>
    <row r="3145" spans="1:9" x14ac:dyDescent="0.25">
      <c r="A3145" t="s">
        <v>158</v>
      </c>
      <c r="B3145">
        <v>426</v>
      </c>
      <c r="C3145">
        <v>15412</v>
      </c>
      <c r="D3145" s="81">
        <v>44553</v>
      </c>
      <c r="E3145" s="49" t="s">
        <v>2300</v>
      </c>
      <c r="F3145" t="s">
        <v>2301</v>
      </c>
      <c r="H3145" s="3">
        <v>3000</v>
      </c>
      <c r="I3145" s="3">
        <f t="shared" si="53"/>
        <v>359072.25999999978</v>
      </c>
    </row>
    <row r="3146" spans="1:9" x14ac:dyDescent="0.25">
      <c r="A3146" t="s">
        <v>158</v>
      </c>
      <c r="B3146">
        <v>426</v>
      </c>
      <c r="C3146">
        <v>15413</v>
      </c>
      <c r="D3146" s="81">
        <v>44553</v>
      </c>
      <c r="E3146" s="49" t="s">
        <v>2302</v>
      </c>
      <c r="F3146" t="s">
        <v>1422</v>
      </c>
      <c r="H3146" s="3">
        <v>23541</v>
      </c>
      <c r="I3146" s="3">
        <f t="shared" si="53"/>
        <v>335531.25999999978</v>
      </c>
    </row>
    <row r="3147" spans="1:9" x14ac:dyDescent="0.25">
      <c r="A3147" t="s">
        <v>158</v>
      </c>
      <c r="B3147">
        <v>345</v>
      </c>
      <c r="C3147">
        <v>15414</v>
      </c>
      <c r="D3147" s="81">
        <v>44553</v>
      </c>
      <c r="E3147" s="49" t="s">
        <v>2303</v>
      </c>
      <c r="F3147" t="s">
        <v>1257</v>
      </c>
      <c r="H3147" s="3">
        <v>6650</v>
      </c>
      <c r="I3147" s="3">
        <f t="shared" si="53"/>
        <v>328881.25999999978</v>
      </c>
    </row>
    <row r="3148" spans="1:9" x14ac:dyDescent="0.25">
      <c r="A3148" t="s">
        <v>158</v>
      </c>
      <c r="B3148">
        <v>428</v>
      </c>
      <c r="C3148">
        <v>15415</v>
      </c>
      <c r="D3148" s="81">
        <v>44553</v>
      </c>
      <c r="E3148" s="49" t="s">
        <v>2304</v>
      </c>
      <c r="F3148" t="s">
        <v>1961</v>
      </c>
      <c r="H3148" s="3">
        <v>13204.05</v>
      </c>
      <c r="I3148" s="3">
        <f t="shared" si="53"/>
        <v>315677.20999999979</v>
      </c>
    </row>
    <row r="3149" spans="1:9" x14ac:dyDescent="0.25">
      <c r="A3149" t="s">
        <v>158</v>
      </c>
      <c r="B3149">
        <v>311</v>
      </c>
      <c r="C3149">
        <v>15416</v>
      </c>
      <c r="D3149" s="81">
        <v>44553</v>
      </c>
      <c r="E3149" s="49" t="s">
        <v>1947</v>
      </c>
      <c r="F3149" t="s">
        <v>70</v>
      </c>
      <c r="H3149" s="3">
        <v>29890</v>
      </c>
      <c r="I3149" s="3">
        <f t="shared" si="53"/>
        <v>285787.20999999979</v>
      </c>
    </row>
    <row r="3150" spans="1:9" x14ac:dyDescent="0.25">
      <c r="A3150" t="s">
        <v>158</v>
      </c>
      <c r="B3150">
        <v>421</v>
      </c>
      <c r="C3150">
        <v>15417</v>
      </c>
      <c r="D3150" s="81">
        <v>44553</v>
      </c>
      <c r="E3150" s="49" t="s">
        <v>62</v>
      </c>
      <c r="F3150" t="s">
        <v>1470</v>
      </c>
      <c r="H3150" s="3">
        <v>5000</v>
      </c>
      <c r="I3150" s="3">
        <f t="shared" si="53"/>
        <v>280787.20999999979</v>
      </c>
    </row>
    <row r="3151" spans="1:9" x14ac:dyDescent="0.25">
      <c r="A3151" t="s">
        <v>158</v>
      </c>
      <c r="B3151">
        <v>421</v>
      </c>
      <c r="C3151">
        <v>15418</v>
      </c>
      <c r="D3151" s="81">
        <v>44553</v>
      </c>
      <c r="E3151" s="49" t="s">
        <v>62</v>
      </c>
      <c r="F3151" t="s">
        <v>1450</v>
      </c>
      <c r="H3151" s="3">
        <v>5000</v>
      </c>
      <c r="I3151" s="3">
        <f t="shared" si="53"/>
        <v>275787.20999999979</v>
      </c>
    </row>
    <row r="3152" spans="1:9" x14ac:dyDescent="0.25">
      <c r="A3152" t="s">
        <v>158</v>
      </c>
      <c r="B3152">
        <v>421</v>
      </c>
      <c r="C3152">
        <v>15419</v>
      </c>
      <c r="D3152" s="81">
        <v>44553</v>
      </c>
      <c r="E3152" s="49" t="s">
        <v>62</v>
      </c>
      <c r="F3152" t="s">
        <v>1340</v>
      </c>
      <c r="H3152" s="3">
        <v>10000</v>
      </c>
      <c r="I3152" s="3">
        <f t="shared" si="53"/>
        <v>265787.20999999979</v>
      </c>
    </row>
    <row r="3153" spans="1:9" x14ac:dyDescent="0.25">
      <c r="A3153" t="s">
        <v>158</v>
      </c>
      <c r="B3153">
        <v>426</v>
      </c>
      <c r="C3153">
        <v>15420</v>
      </c>
      <c r="D3153" s="81">
        <v>44553</v>
      </c>
      <c r="E3153" s="49" t="s">
        <v>2305</v>
      </c>
      <c r="F3153" t="s">
        <v>2306</v>
      </c>
      <c r="H3153" s="3">
        <v>55174</v>
      </c>
      <c r="I3153" s="3">
        <f t="shared" si="53"/>
        <v>210613.20999999979</v>
      </c>
    </row>
    <row r="3154" spans="1:9" x14ac:dyDescent="0.25">
      <c r="A3154" t="s">
        <v>158</v>
      </c>
      <c r="B3154">
        <v>421</v>
      </c>
      <c r="C3154">
        <v>15421</v>
      </c>
      <c r="D3154" s="81">
        <v>44553</v>
      </c>
      <c r="E3154" s="49" t="s">
        <v>2307</v>
      </c>
      <c r="F3154" t="s">
        <v>2308</v>
      </c>
      <c r="H3154" s="3">
        <v>3000</v>
      </c>
      <c r="I3154" s="3">
        <f t="shared" si="53"/>
        <v>207613.20999999979</v>
      </c>
    </row>
    <row r="3155" spans="1:9" x14ac:dyDescent="0.25">
      <c r="A3155" t="s">
        <v>158</v>
      </c>
      <c r="B3155">
        <v>426</v>
      </c>
      <c r="C3155">
        <v>15422</v>
      </c>
      <c r="D3155" s="81">
        <v>44553</v>
      </c>
      <c r="E3155" s="49" t="s">
        <v>2309</v>
      </c>
      <c r="F3155" t="s">
        <v>2310</v>
      </c>
      <c r="H3155" s="3">
        <v>6840</v>
      </c>
      <c r="I3155" s="3">
        <f t="shared" si="53"/>
        <v>200773.20999999979</v>
      </c>
    </row>
    <row r="3156" spans="1:9" x14ac:dyDescent="0.25">
      <c r="A3156" t="s">
        <v>158</v>
      </c>
      <c r="B3156">
        <v>426</v>
      </c>
      <c r="C3156">
        <v>15423</v>
      </c>
      <c r="D3156" s="81">
        <v>44553</v>
      </c>
      <c r="E3156" s="49" t="s">
        <v>2311</v>
      </c>
      <c r="F3156" t="s">
        <v>1727</v>
      </c>
      <c r="H3156" s="3">
        <v>19390</v>
      </c>
      <c r="I3156" s="3">
        <f t="shared" si="53"/>
        <v>181383.20999999979</v>
      </c>
    </row>
    <row r="3157" spans="1:9" x14ac:dyDescent="0.25">
      <c r="A3157" t="s">
        <v>158</v>
      </c>
      <c r="B3157">
        <v>421</v>
      </c>
      <c r="C3157">
        <v>15424</v>
      </c>
      <c r="D3157" s="81">
        <v>44553</v>
      </c>
      <c r="E3157" s="49" t="s">
        <v>2015</v>
      </c>
      <c r="F3157" t="s">
        <v>1257</v>
      </c>
      <c r="H3157" s="3">
        <v>50000</v>
      </c>
      <c r="I3157" s="3">
        <f t="shared" si="53"/>
        <v>131383.20999999979</v>
      </c>
    </row>
    <row r="3158" spans="1:9" x14ac:dyDescent="0.25">
      <c r="A3158" s="51" t="s">
        <v>190</v>
      </c>
      <c r="B3158">
        <v>292</v>
      </c>
      <c r="C3158">
        <v>15425</v>
      </c>
      <c r="D3158" s="81">
        <v>44557</v>
      </c>
      <c r="E3158" s="49" t="s">
        <v>43</v>
      </c>
      <c r="F3158" t="s">
        <v>43</v>
      </c>
      <c r="H3158" s="98">
        <v>-2933</v>
      </c>
      <c r="I3158" s="3">
        <f t="shared" si="53"/>
        <v>134316.20999999979</v>
      </c>
    </row>
    <row r="3159" spans="1:9" x14ac:dyDescent="0.25">
      <c r="A3159" t="s">
        <v>158</v>
      </c>
      <c r="B3159">
        <v>151</v>
      </c>
      <c r="C3159">
        <v>15426</v>
      </c>
      <c r="D3159" s="81">
        <v>44557</v>
      </c>
      <c r="E3159" s="49" t="s">
        <v>2316</v>
      </c>
      <c r="F3159" t="s">
        <v>1953</v>
      </c>
      <c r="H3159" s="3">
        <v>10450</v>
      </c>
      <c r="I3159" s="3">
        <f t="shared" si="53"/>
        <v>123866.20999999979</v>
      </c>
    </row>
    <row r="3160" spans="1:9" x14ac:dyDescent="0.25">
      <c r="A3160" t="s">
        <v>158</v>
      </c>
      <c r="B3160">
        <v>421</v>
      </c>
      <c r="C3160">
        <v>15427</v>
      </c>
      <c r="D3160" s="81">
        <v>44557</v>
      </c>
      <c r="E3160" s="49" t="s">
        <v>1722</v>
      </c>
      <c r="F3160" t="s">
        <v>2317</v>
      </c>
      <c r="H3160" s="3">
        <v>10000</v>
      </c>
      <c r="I3160" s="3">
        <f t="shared" si="53"/>
        <v>113866.20999999979</v>
      </c>
    </row>
    <row r="3161" spans="1:9" x14ac:dyDescent="0.25">
      <c r="A3161" t="s">
        <v>158</v>
      </c>
      <c r="B3161">
        <v>421</v>
      </c>
      <c r="C3161">
        <v>15428</v>
      </c>
      <c r="D3161" s="81">
        <v>44557</v>
      </c>
      <c r="E3161" s="49" t="s">
        <v>1722</v>
      </c>
      <c r="F3161" t="s">
        <v>2318</v>
      </c>
      <c r="H3161" s="3">
        <v>10000</v>
      </c>
      <c r="I3161" s="3">
        <f t="shared" si="53"/>
        <v>103866.20999999979</v>
      </c>
    </row>
    <row r="3162" spans="1:9" x14ac:dyDescent="0.25">
      <c r="A3162" t="s">
        <v>158</v>
      </c>
      <c r="B3162">
        <v>345</v>
      </c>
      <c r="C3162">
        <v>15429</v>
      </c>
      <c r="D3162" s="81">
        <v>44557</v>
      </c>
      <c r="E3162" s="49" t="s">
        <v>2319</v>
      </c>
      <c r="F3162" t="s">
        <v>1765</v>
      </c>
      <c r="H3162" s="3">
        <v>7290</v>
      </c>
      <c r="I3162" s="3">
        <f t="shared" si="53"/>
        <v>96576.209999999788</v>
      </c>
    </row>
    <row r="3163" spans="1:9" x14ac:dyDescent="0.25">
      <c r="A3163" t="s">
        <v>158</v>
      </c>
      <c r="B3163">
        <v>345</v>
      </c>
      <c r="C3163">
        <v>15430</v>
      </c>
      <c r="D3163" s="81">
        <v>44557</v>
      </c>
      <c r="E3163" s="49" t="s">
        <v>2320</v>
      </c>
      <c r="F3163" t="s">
        <v>1765</v>
      </c>
      <c r="H3163" s="3">
        <v>5170</v>
      </c>
      <c r="I3163" s="3">
        <f t="shared" si="53"/>
        <v>91406.209999999788</v>
      </c>
    </row>
    <row r="3164" spans="1:9" x14ac:dyDescent="0.25">
      <c r="A3164" t="s">
        <v>158</v>
      </c>
      <c r="B3164">
        <v>151</v>
      </c>
      <c r="C3164">
        <v>15431</v>
      </c>
      <c r="D3164" s="81">
        <v>44557</v>
      </c>
      <c r="E3164" s="49" t="s">
        <v>2321</v>
      </c>
      <c r="F3164" t="s">
        <v>156</v>
      </c>
      <c r="H3164" s="3">
        <v>3990</v>
      </c>
      <c r="I3164" s="3">
        <f t="shared" si="53"/>
        <v>87416.209999999788</v>
      </c>
    </row>
    <row r="3165" spans="1:9" x14ac:dyDescent="0.25">
      <c r="A3165" t="s">
        <v>158</v>
      </c>
      <c r="B3165">
        <v>151</v>
      </c>
      <c r="C3165">
        <v>15432</v>
      </c>
      <c r="D3165" s="81">
        <v>44557</v>
      </c>
      <c r="E3165" s="49" t="s">
        <v>2322</v>
      </c>
      <c r="F3165" t="s">
        <v>2323</v>
      </c>
      <c r="H3165" s="3">
        <v>24415</v>
      </c>
      <c r="I3165" s="3">
        <f t="shared" si="53"/>
        <v>63001.209999999788</v>
      </c>
    </row>
    <row r="3166" spans="1:9" x14ac:dyDescent="0.25">
      <c r="A3166" t="s">
        <v>158</v>
      </c>
      <c r="B3166">
        <v>151</v>
      </c>
      <c r="C3166">
        <v>15433</v>
      </c>
      <c r="D3166" s="81">
        <v>44557</v>
      </c>
      <c r="E3166" s="49" t="s">
        <v>2324</v>
      </c>
      <c r="F3166" t="s">
        <v>2325</v>
      </c>
      <c r="H3166" s="3">
        <v>3990</v>
      </c>
      <c r="I3166" s="3">
        <f t="shared" si="53"/>
        <v>59011.209999999788</v>
      </c>
    </row>
    <row r="3167" spans="1:9" x14ac:dyDescent="0.25">
      <c r="A3167" t="s">
        <v>158</v>
      </c>
      <c r="B3167">
        <v>426</v>
      </c>
      <c r="C3167">
        <v>15434</v>
      </c>
      <c r="D3167" s="81">
        <v>44557</v>
      </c>
      <c r="E3167" s="49" t="s">
        <v>2326</v>
      </c>
      <c r="F3167" t="s">
        <v>1963</v>
      </c>
      <c r="H3167" s="3">
        <v>9450</v>
      </c>
      <c r="I3167" s="3">
        <f t="shared" si="53"/>
        <v>49561.209999999788</v>
      </c>
    </row>
    <row r="3168" spans="1:9" x14ac:dyDescent="0.25">
      <c r="C3168">
        <v>15435</v>
      </c>
      <c r="D3168" s="81">
        <v>44557</v>
      </c>
      <c r="E3168" s="49" t="s">
        <v>43</v>
      </c>
      <c r="F3168" t="s">
        <v>43</v>
      </c>
      <c r="I3168" s="3">
        <f t="shared" si="53"/>
        <v>49561.209999999788</v>
      </c>
    </row>
    <row r="3169" spans="1:9" x14ac:dyDescent="0.25">
      <c r="B3169">
        <v>421</v>
      </c>
      <c r="C3169">
        <v>15436</v>
      </c>
      <c r="D3169" s="81">
        <v>44557</v>
      </c>
      <c r="E3169" s="49" t="s">
        <v>2307</v>
      </c>
      <c r="F3169" t="s">
        <v>2327</v>
      </c>
      <c r="H3169" s="3">
        <v>5000</v>
      </c>
      <c r="I3169" s="3">
        <f t="shared" si="53"/>
        <v>44561.209999999788</v>
      </c>
    </row>
    <row r="3170" spans="1:9" x14ac:dyDescent="0.25">
      <c r="A3170" t="s">
        <v>158</v>
      </c>
      <c r="B3170">
        <v>342</v>
      </c>
      <c r="C3170">
        <v>15437</v>
      </c>
      <c r="D3170" s="81">
        <v>44557</v>
      </c>
      <c r="E3170" s="49" t="s">
        <v>2328</v>
      </c>
      <c r="F3170" t="s">
        <v>1388</v>
      </c>
      <c r="H3170" s="3">
        <v>40000</v>
      </c>
      <c r="I3170" s="3">
        <f t="shared" si="53"/>
        <v>4561.2099999997881</v>
      </c>
    </row>
    <row r="3171" spans="1:9" x14ac:dyDescent="0.25">
      <c r="D3171" s="81">
        <v>44561</v>
      </c>
      <c r="E3171" s="49" t="s">
        <v>41</v>
      </c>
      <c r="F3171" t="s">
        <v>41</v>
      </c>
      <c r="G3171" s="108">
        <v>1000000</v>
      </c>
      <c r="I3171" s="3">
        <f t="shared" si="53"/>
        <v>1004561.2099999997</v>
      </c>
    </row>
    <row r="3172" spans="1:9" x14ac:dyDescent="0.25">
      <c r="B3172">
        <v>221</v>
      </c>
      <c r="C3172">
        <v>15438</v>
      </c>
      <c r="D3172" s="81">
        <v>44561</v>
      </c>
      <c r="E3172" s="49" t="s">
        <v>1724</v>
      </c>
      <c r="F3172" t="s">
        <v>1641</v>
      </c>
      <c r="H3172" s="3">
        <v>35658.239999999998</v>
      </c>
      <c r="I3172" s="3">
        <f t="shared" si="53"/>
        <v>968902.96999999974</v>
      </c>
    </row>
    <row r="3173" spans="1:9" x14ac:dyDescent="0.25">
      <c r="B3173">
        <v>213</v>
      </c>
      <c r="C3173">
        <v>15439</v>
      </c>
      <c r="D3173" s="81">
        <v>44561</v>
      </c>
      <c r="E3173" s="49" t="s">
        <v>2329</v>
      </c>
      <c r="F3173" t="s">
        <v>1257</v>
      </c>
      <c r="H3173" s="3">
        <v>9255</v>
      </c>
      <c r="I3173" s="3">
        <f t="shared" si="53"/>
        <v>959647.96999999974</v>
      </c>
    </row>
    <row r="3174" spans="1:9" x14ac:dyDescent="0.25">
      <c r="B3174">
        <v>241</v>
      </c>
      <c r="C3174">
        <v>15440</v>
      </c>
      <c r="D3174" s="81">
        <v>44561</v>
      </c>
      <c r="E3174" s="49" t="s">
        <v>1883</v>
      </c>
      <c r="F3174" t="s">
        <v>2330</v>
      </c>
      <c r="H3174" s="3">
        <v>5952</v>
      </c>
      <c r="I3174" s="3">
        <f t="shared" si="53"/>
        <v>953695.96999999974</v>
      </c>
    </row>
    <row r="3175" spans="1:9" x14ac:dyDescent="0.25">
      <c r="B3175">
        <v>292</v>
      </c>
      <c r="F3175" t="s">
        <v>1858</v>
      </c>
      <c r="H3175" s="3">
        <v>2849.35</v>
      </c>
      <c r="I3175" s="3">
        <f t="shared" si="53"/>
        <v>950846.61999999976</v>
      </c>
    </row>
    <row r="3177" spans="1:9" x14ac:dyDescent="0.25">
      <c r="G3177" s="108">
        <f>SUM(G3064:G3176)</f>
        <v>2184175</v>
      </c>
      <c r="H3177" s="3">
        <f>SUM(H3064:H3176)</f>
        <v>1550454.6400000001</v>
      </c>
    </row>
    <row r="3179" spans="1:9" x14ac:dyDescent="0.25">
      <c r="C3179">
        <v>15441</v>
      </c>
      <c r="D3179" s="81">
        <v>44565</v>
      </c>
      <c r="E3179" s="49" t="s">
        <v>64</v>
      </c>
      <c r="F3179" t="s">
        <v>43</v>
      </c>
      <c r="I3179" s="3">
        <f>+I3175+G3179-H3179</f>
        <v>950846.61999999976</v>
      </c>
    </row>
    <row r="3180" spans="1:9" x14ac:dyDescent="0.25">
      <c r="C3180">
        <v>15442</v>
      </c>
      <c r="D3180" s="81">
        <v>44565</v>
      </c>
      <c r="E3180" s="49" t="s">
        <v>64</v>
      </c>
      <c r="F3180" t="s">
        <v>43</v>
      </c>
      <c r="I3180" s="3">
        <f t="shared" si="53"/>
        <v>950846.61999999976</v>
      </c>
    </row>
    <row r="3181" spans="1:9" x14ac:dyDescent="0.25">
      <c r="A3181" t="s">
        <v>158</v>
      </c>
      <c r="B3181">
        <v>122</v>
      </c>
      <c r="C3181">
        <v>15443</v>
      </c>
      <c r="D3181" s="81">
        <v>44565</v>
      </c>
      <c r="E3181" s="49" t="s">
        <v>2331</v>
      </c>
      <c r="F3181" t="s">
        <v>1749</v>
      </c>
      <c r="H3181" s="3">
        <v>20000</v>
      </c>
      <c r="I3181" s="3">
        <f t="shared" si="53"/>
        <v>930846.61999999976</v>
      </c>
    </row>
    <row r="3182" spans="1:9" x14ac:dyDescent="0.25">
      <c r="A3182" t="s">
        <v>158</v>
      </c>
      <c r="B3182">
        <v>122</v>
      </c>
      <c r="C3182">
        <v>15444</v>
      </c>
      <c r="D3182" s="81">
        <v>44565</v>
      </c>
      <c r="E3182" s="49" t="s">
        <v>2195</v>
      </c>
      <c r="F3182" t="s">
        <v>1975</v>
      </c>
      <c r="H3182" s="3">
        <v>20000</v>
      </c>
      <c r="I3182" s="3">
        <f t="shared" si="53"/>
        <v>910846.61999999976</v>
      </c>
    </row>
    <row r="3183" spans="1:9" x14ac:dyDescent="0.25">
      <c r="A3183" t="s">
        <v>158</v>
      </c>
      <c r="B3183">
        <v>122</v>
      </c>
      <c r="C3183">
        <v>15445</v>
      </c>
      <c r="D3183" s="81">
        <v>44565</v>
      </c>
      <c r="E3183" s="49" t="s">
        <v>2109</v>
      </c>
      <c r="F3183" t="s">
        <v>1748</v>
      </c>
      <c r="H3183" s="3">
        <v>20000</v>
      </c>
      <c r="I3183" s="3">
        <f t="shared" si="53"/>
        <v>890846.61999999976</v>
      </c>
    </row>
    <row r="3184" spans="1:9" x14ac:dyDescent="0.25">
      <c r="A3184" t="s">
        <v>158</v>
      </c>
      <c r="B3184">
        <v>122</v>
      </c>
      <c r="C3184">
        <v>15446</v>
      </c>
      <c r="D3184" s="81">
        <v>44565</v>
      </c>
      <c r="E3184" s="49" t="s">
        <v>2440</v>
      </c>
      <c r="F3184" t="s">
        <v>1896</v>
      </c>
      <c r="H3184" s="3">
        <v>18000</v>
      </c>
      <c r="I3184" s="3">
        <f t="shared" si="53"/>
        <v>872846.61999999976</v>
      </c>
    </row>
    <row r="3185" spans="1:9" x14ac:dyDescent="0.25">
      <c r="A3185" t="s">
        <v>158</v>
      </c>
      <c r="B3185">
        <v>122</v>
      </c>
      <c r="C3185">
        <v>15447</v>
      </c>
      <c r="D3185" s="81">
        <v>44565</v>
      </c>
      <c r="E3185" s="49" t="s">
        <v>2441</v>
      </c>
      <c r="F3185" t="s">
        <v>1821</v>
      </c>
      <c r="H3185" s="3">
        <v>15000</v>
      </c>
      <c r="I3185" s="3">
        <f t="shared" si="53"/>
        <v>857846.61999999976</v>
      </c>
    </row>
    <row r="3186" spans="1:9" x14ac:dyDescent="0.25">
      <c r="A3186" t="s">
        <v>158</v>
      </c>
      <c r="B3186">
        <v>122</v>
      </c>
      <c r="C3186">
        <v>15448</v>
      </c>
      <c r="D3186" s="81">
        <v>44565</v>
      </c>
      <c r="E3186" s="49" t="s">
        <v>2442</v>
      </c>
      <c r="F3186" t="s">
        <v>2049</v>
      </c>
      <c r="H3186" s="3">
        <v>15000</v>
      </c>
      <c r="I3186" s="3">
        <f t="shared" si="53"/>
        <v>842846.61999999976</v>
      </c>
    </row>
    <row r="3187" spans="1:9" x14ac:dyDescent="0.25">
      <c r="A3187" t="s">
        <v>158</v>
      </c>
      <c r="B3187">
        <v>122</v>
      </c>
      <c r="C3187">
        <v>15449</v>
      </c>
      <c r="D3187" s="81">
        <v>44565</v>
      </c>
      <c r="E3187" s="49" t="s">
        <v>2443</v>
      </c>
      <c r="F3187" t="s">
        <v>1866</v>
      </c>
      <c r="H3187" s="3">
        <v>12000</v>
      </c>
      <c r="I3187" s="3">
        <f t="shared" si="53"/>
        <v>830846.61999999976</v>
      </c>
    </row>
    <row r="3188" spans="1:9" x14ac:dyDescent="0.25">
      <c r="A3188" t="s">
        <v>158</v>
      </c>
      <c r="B3188">
        <v>122</v>
      </c>
      <c r="C3188">
        <v>15450</v>
      </c>
      <c r="D3188" s="81">
        <v>44565</v>
      </c>
      <c r="E3188" s="49" t="s">
        <v>2444</v>
      </c>
      <c r="F3188" t="s">
        <v>1973</v>
      </c>
      <c r="H3188" s="3">
        <v>12000</v>
      </c>
      <c r="I3188" s="3">
        <f t="shared" si="53"/>
        <v>818846.61999999976</v>
      </c>
    </row>
    <row r="3189" spans="1:9" x14ac:dyDescent="0.25">
      <c r="A3189" t="s">
        <v>158</v>
      </c>
      <c r="B3189">
        <v>122</v>
      </c>
      <c r="C3189">
        <v>15451</v>
      </c>
      <c r="D3189" s="81">
        <v>44565</v>
      </c>
      <c r="E3189" s="49" t="s">
        <v>2200</v>
      </c>
      <c r="F3189" t="s">
        <v>2055</v>
      </c>
      <c r="H3189" s="3">
        <v>12000</v>
      </c>
      <c r="I3189" s="3">
        <f t="shared" si="53"/>
        <v>806846.61999999976</v>
      </c>
    </row>
    <row r="3190" spans="1:9" x14ac:dyDescent="0.25">
      <c r="A3190" t="s">
        <v>158</v>
      </c>
      <c r="B3190">
        <v>122</v>
      </c>
      <c r="C3190">
        <v>15452</v>
      </c>
      <c r="D3190" s="81">
        <v>44565</v>
      </c>
      <c r="E3190" s="49" t="s">
        <v>2445</v>
      </c>
      <c r="F3190" t="s">
        <v>1582</v>
      </c>
      <c r="H3190" s="3">
        <v>10000</v>
      </c>
      <c r="I3190" s="3">
        <f t="shared" si="53"/>
        <v>796846.61999999976</v>
      </c>
    </row>
    <row r="3191" spans="1:9" x14ac:dyDescent="0.25">
      <c r="A3191" t="s">
        <v>158</v>
      </c>
      <c r="B3191">
        <v>122</v>
      </c>
      <c r="C3191">
        <v>15453</v>
      </c>
      <c r="D3191" s="81">
        <v>44565</v>
      </c>
      <c r="E3191" s="49" t="s">
        <v>2446</v>
      </c>
      <c r="F3191" t="s">
        <v>1638</v>
      </c>
      <c r="H3191" s="3">
        <v>10000</v>
      </c>
      <c r="I3191" s="3">
        <f t="shared" si="53"/>
        <v>786846.61999999976</v>
      </c>
    </row>
    <row r="3192" spans="1:9" x14ac:dyDescent="0.25">
      <c r="A3192" t="s">
        <v>158</v>
      </c>
      <c r="B3192">
        <v>122</v>
      </c>
      <c r="C3192">
        <v>15454</v>
      </c>
      <c r="D3192" s="81">
        <v>44565</v>
      </c>
      <c r="E3192" s="49" t="s">
        <v>2447</v>
      </c>
      <c r="F3192" t="s">
        <v>1465</v>
      </c>
      <c r="H3192" s="3">
        <v>10000</v>
      </c>
      <c r="I3192" s="3">
        <f t="shared" si="53"/>
        <v>776846.61999999976</v>
      </c>
    </row>
    <row r="3193" spans="1:9" x14ac:dyDescent="0.25">
      <c r="A3193" t="s">
        <v>158</v>
      </c>
      <c r="B3193">
        <v>122</v>
      </c>
      <c r="C3193">
        <v>15455</v>
      </c>
      <c r="D3193" s="81">
        <v>44565</v>
      </c>
      <c r="E3193" s="49" t="s">
        <v>2448</v>
      </c>
      <c r="F3193" t="s">
        <v>1976</v>
      </c>
      <c r="H3193" s="3">
        <v>10000</v>
      </c>
      <c r="I3193" s="3">
        <f t="shared" si="53"/>
        <v>766846.61999999976</v>
      </c>
    </row>
    <row r="3194" spans="1:9" x14ac:dyDescent="0.25">
      <c r="A3194" t="s">
        <v>158</v>
      </c>
      <c r="B3194">
        <v>122</v>
      </c>
      <c r="C3194">
        <v>15456</v>
      </c>
      <c r="D3194" s="81">
        <v>44565</v>
      </c>
      <c r="E3194" s="49" t="s">
        <v>2333</v>
      </c>
      <c r="F3194" t="s">
        <v>1895</v>
      </c>
      <c r="H3194" s="3">
        <v>10000</v>
      </c>
      <c r="I3194" s="3">
        <f t="shared" si="53"/>
        <v>756846.61999999976</v>
      </c>
    </row>
    <row r="3195" spans="1:9" x14ac:dyDescent="0.25">
      <c r="A3195" t="s">
        <v>158</v>
      </c>
      <c r="B3195">
        <v>122</v>
      </c>
      <c r="C3195">
        <v>15457</v>
      </c>
      <c r="D3195" s="81">
        <v>44565</v>
      </c>
      <c r="E3195" s="49" t="s">
        <v>2332</v>
      </c>
      <c r="F3195" t="s">
        <v>1977</v>
      </c>
      <c r="H3195" s="3">
        <v>9000</v>
      </c>
      <c r="I3195" s="3">
        <f t="shared" si="53"/>
        <v>747846.61999999976</v>
      </c>
    </row>
    <row r="3196" spans="1:9" x14ac:dyDescent="0.25">
      <c r="A3196" t="s">
        <v>158</v>
      </c>
      <c r="B3196">
        <v>122</v>
      </c>
      <c r="C3196">
        <v>15458</v>
      </c>
      <c r="D3196" s="81">
        <v>44565</v>
      </c>
      <c r="E3196" s="49" t="s">
        <v>2334</v>
      </c>
      <c r="F3196" t="s">
        <v>1609</v>
      </c>
      <c r="H3196" s="3">
        <v>6000</v>
      </c>
      <c r="I3196" s="3">
        <f t="shared" si="53"/>
        <v>741846.61999999976</v>
      </c>
    </row>
    <row r="3197" spans="1:9" x14ac:dyDescent="0.25">
      <c r="A3197" t="s">
        <v>158</v>
      </c>
      <c r="B3197">
        <v>122</v>
      </c>
      <c r="C3197">
        <v>15459</v>
      </c>
      <c r="D3197" s="81">
        <v>44565</v>
      </c>
      <c r="E3197" s="49" t="s">
        <v>2335</v>
      </c>
      <c r="F3197" t="s">
        <v>2053</v>
      </c>
      <c r="H3197" s="3">
        <v>15000</v>
      </c>
      <c r="I3197" s="3">
        <f t="shared" si="53"/>
        <v>726846.61999999976</v>
      </c>
    </row>
    <row r="3198" spans="1:9" x14ac:dyDescent="0.25">
      <c r="A3198" t="s">
        <v>158</v>
      </c>
      <c r="B3198">
        <v>122</v>
      </c>
      <c r="C3198">
        <v>15460</v>
      </c>
      <c r="D3198" s="81">
        <v>44565</v>
      </c>
      <c r="E3198" s="49" t="s">
        <v>2336</v>
      </c>
      <c r="F3198" t="s">
        <v>2054</v>
      </c>
      <c r="H3198" s="3">
        <v>10000</v>
      </c>
      <c r="I3198" s="3">
        <f t="shared" si="53"/>
        <v>716846.61999999976</v>
      </c>
    </row>
    <row r="3199" spans="1:9" x14ac:dyDescent="0.25">
      <c r="A3199" t="s">
        <v>158</v>
      </c>
      <c r="B3199">
        <v>421</v>
      </c>
      <c r="C3199">
        <v>15461</v>
      </c>
      <c r="D3199" s="81">
        <v>44565</v>
      </c>
      <c r="E3199" s="49" t="s">
        <v>1722</v>
      </c>
      <c r="F3199" t="s">
        <v>2337</v>
      </c>
      <c r="H3199" s="3">
        <v>10000</v>
      </c>
      <c r="I3199" s="3">
        <f t="shared" si="53"/>
        <v>706846.61999999976</v>
      </c>
    </row>
    <row r="3200" spans="1:9" x14ac:dyDescent="0.25">
      <c r="A3200" t="s">
        <v>158</v>
      </c>
      <c r="B3200">
        <v>426</v>
      </c>
      <c r="C3200">
        <v>15462</v>
      </c>
      <c r="D3200" s="81">
        <v>44565</v>
      </c>
      <c r="E3200" s="49" t="s">
        <v>2338</v>
      </c>
      <c r="F3200" t="s">
        <v>1748</v>
      </c>
      <c r="H3200" s="3">
        <v>15000</v>
      </c>
      <c r="I3200" s="3">
        <f t="shared" si="53"/>
        <v>691846.61999999976</v>
      </c>
    </row>
    <row r="3201" spans="1:9" x14ac:dyDescent="0.25">
      <c r="A3201" t="s">
        <v>158</v>
      </c>
      <c r="B3201">
        <v>311</v>
      </c>
      <c r="C3201">
        <v>15463</v>
      </c>
      <c r="D3201" s="81">
        <v>44566</v>
      </c>
      <c r="E3201" s="49" t="s">
        <v>1947</v>
      </c>
      <c r="F3201" t="s">
        <v>70</v>
      </c>
      <c r="H3201" s="3">
        <v>29480</v>
      </c>
      <c r="I3201" s="3">
        <f t="shared" si="53"/>
        <v>662366.61999999976</v>
      </c>
    </row>
    <row r="3202" spans="1:9" x14ac:dyDescent="0.25">
      <c r="A3202" t="s">
        <v>158</v>
      </c>
      <c r="B3202">
        <v>151</v>
      </c>
      <c r="C3202">
        <v>15464</v>
      </c>
      <c r="D3202" s="81">
        <v>44566</v>
      </c>
      <c r="E3202" s="49" t="s">
        <v>2439</v>
      </c>
      <c r="F3202" t="s">
        <v>1937</v>
      </c>
      <c r="H3202" s="3">
        <v>9500</v>
      </c>
      <c r="I3202" s="3">
        <f t="shared" si="53"/>
        <v>652866.61999999976</v>
      </c>
    </row>
    <row r="3203" spans="1:9" x14ac:dyDescent="0.25">
      <c r="B3203">
        <v>311</v>
      </c>
      <c r="C3203">
        <v>15465</v>
      </c>
      <c r="D3203" s="81">
        <v>44566</v>
      </c>
      <c r="E3203" s="49" t="s">
        <v>1947</v>
      </c>
      <c r="F3203" t="s">
        <v>2339</v>
      </c>
      <c r="H3203" s="3">
        <v>7893</v>
      </c>
      <c r="I3203" s="3">
        <f t="shared" ref="I3203:I3266" si="54">+I3202+G3203-H3203</f>
        <v>644973.61999999976</v>
      </c>
    </row>
    <row r="3204" spans="1:9" x14ac:dyDescent="0.25">
      <c r="A3204" t="s">
        <v>158</v>
      </c>
      <c r="B3204">
        <v>213</v>
      </c>
      <c r="C3204">
        <v>15466</v>
      </c>
      <c r="D3204" s="81">
        <v>44566</v>
      </c>
      <c r="E3204" s="49" t="s">
        <v>2340</v>
      </c>
      <c r="F3204" t="s">
        <v>181</v>
      </c>
      <c r="H3204" s="3">
        <v>2839</v>
      </c>
      <c r="I3204" s="3">
        <f t="shared" si="54"/>
        <v>642134.61999999976</v>
      </c>
    </row>
    <row r="3205" spans="1:9" x14ac:dyDescent="0.25">
      <c r="A3205" t="s">
        <v>158</v>
      </c>
      <c r="B3205">
        <v>426</v>
      </c>
      <c r="C3205">
        <v>15467</v>
      </c>
      <c r="D3205" s="81">
        <v>44566</v>
      </c>
      <c r="E3205" s="49" t="s">
        <v>2341</v>
      </c>
      <c r="F3205" t="s">
        <v>2133</v>
      </c>
      <c r="H3205" s="3">
        <v>28500</v>
      </c>
      <c r="I3205" s="3">
        <f t="shared" si="54"/>
        <v>613634.61999999976</v>
      </c>
    </row>
    <row r="3206" spans="1:9" x14ac:dyDescent="0.25">
      <c r="A3206" t="s">
        <v>158</v>
      </c>
      <c r="B3206">
        <v>231</v>
      </c>
      <c r="C3206">
        <v>15468</v>
      </c>
      <c r="D3206" s="81">
        <v>44566</v>
      </c>
      <c r="E3206" s="49" t="s">
        <v>2321</v>
      </c>
      <c r="F3206" t="s">
        <v>1364</v>
      </c>
      <c r="H3206" s="3">
        <v>9500</v>
      </c>
      <c r="I3206" s="3">
        <f t="shared" si="54"/>
        <v>604134.61999999976</v>
      </c>
    </row>
    <row r="3207" spans="1:9" x14ac:dyDescent="0.25">
      <c r="A3207" t="s">
        <v>158</v>
      </c>
      <c r="B3207">
        <v>426</v>
      </c>
      <c r="C3207">
        <v>15469</v>
      </c>
      <c r="D3207" s="81">
        <v>44566</v>
      </c>
      <c r="E3207" s="49" t="s">
        <v>2342</v>
      </c>
      <c r="F3207" t="s">
        <v>2343</v>
      </c>
      <c r="H3207" s="3">
        <v>15960</v>
      </c>
      <c r="I3207" s="3">
        <f t="shared" si="54"/>
        <v>588174.61999999976</v>
      </c>
    </row>
    <row r="3208" spans="1:9" x14ac:dyDescent="0.25">
      <c r="A3208" t="s">
        <v>158</v>
      </c>
      <c r="B3208">
        <v>426</v>
      </c>
      <c r="C3208">
        <v>15470</v>
      </c>
      <c r="D3208" s="81">
        <v>44566</v>
      </c>
      <c r="E3208" s="49" t="s">
        <v>2344</v>
      </c>
      <c r="F3208" t="s">
        <v>2345</v>
      </c>
      <c r="H3208" s="3">
        <v>11400</v>
      </c>
      <c r="I3208" s="3">
        <f t="shared" si="54"/>
        <v>576774.61999999976</v>
      </c>
    </row>
    <row r="3209" spans="1:9" x14ac:dyDescent="0.25">
      <c r="A3209" t="s">
        <v>158</v>
      </c>
      <c r="B3209">
        <v>421</v>
      </c>
      <c r="C3209">
        <v>15471</v>
      </c>
      <c r="D3209" s="81">
        <v>44566</v>
      </c>
      <c r="E3209" s="49" t="s">
        <v>2346</v>
      </c>
      <c r="F3209" t="s">
        <v>2347</v>
      </c>
      <c r="H3209" s="3">
        <v>5000</v>
      </c>
      <c r="I3209" s="3">
        <f t="shared" si="54"/>
        <v>571774.61999999976</v>
      </c>
    </row>
    <row r="3210" spans="1:9" x14ac:dyDescent="0.25">
      <c r="A3210" t="s">
        <v>158</v>
      </c>
      <c r="B3210">
        <v>151</v>
      </c>
      <c r="C3210">
        <v>15472</v>
      </c>
      <c r="D3210" s="81">
        <v>44566</v>
      </c>
      <c r="E3210" s="49" t="s">
        <v>2348</v>
      </c>
      <c r="F3210" t="s">
        <v>2349</v>
      </c>
      <c r="H3210" s="3">
        <v>10000</v>
      </c>
      <c r="I3210" s="3">
        <f t="shared" si="54"/>
        <v>561774.61999999976</v>
      </c>
    </row>
    <row r="3211" spans="1:9" x14ac:dyDescent="0.25">
      <c r="A3211" t="s">
        <v>158</v>
      </c>
      <c r="B3211">
        <v>293</v>
      </c>
      <c r="C3211">
        <v>15473</v>
      </c>
      <c r="D3211" s="81">
        <v>44566</v>
      </c>
      <c r="E3211" s="49" t="s">
        <v>2350</v>
      </c>
      <c r="F3211" t="s">
        <v>1810</v>
      </c>
      <c r="H3211" s="3">
        <v>4000</v>
      </c>
      <c r="I3211" s="3">
        <f t="shared" si="54"/>
        <v>557774.61999999976</v>
      </c>
    </row>
    <row r="3212" spans="1:9" x14ac:dyDescent="0.25">
      <c r="A3212" t="s">
        <v>158</v>
      </c>
      <c r="B3212">
        <v>421</v>
      </c>
      <c r="C3212">
        <v>15474</v>
      </c>
      <c r="D3212" s="81">
        <v>44566</v>
      </c>
      <c r="E3212" s="49" t="s">
        <v>2351</v>
      </c>
      <c r="F3212" t="s">
        <v>1606</v>
      </c>
      <c r="H3212" s="3">
        <v>17100</v>
      </c>
      <c r="I3212" s="3">
        <f t="shared" si="54"/>
        <v>540674.61999999976</v>
      </c>
    </row>
    <row r="3213" spans="1:9" x14ac:dyDescent="0.25">
      <c r="A3213" t="s">
        <v>158</v>
      </c>
      <c r="B3213">
        <v>299</v>
      </c>
      <c r="C3213">
        <v>15475</v>
      </c>
      <c r="D3213" s="81">
        <v>44566</v>
      </c>
      <c r="E3213" s="49" t="s">
        <v>334</v>
      </c>
      <c r="F3213" t="s">
        <v>2091</v>
      </c>
      <c r="H3213" s="3">
        <v>15794.14</v>
      </c>
      <c r="I3213" s="3">
        <f t="shared" si="54"/>
        <v>524880.47999999975</v>
      </c>
    </row>
    <row r="3214" spans="1:9" x14ac:dyDescent="0.25">
      <c r="A3214" t="s">
        <v>158</v>
      </c>
      <c r="B3214">
        <v>421</v>
      </c>
      <c r="C3214">
        <v>15476</v>
      </c>
      <c r="D3214" s="81">
        <v>44566</v>
      </c>
      <c r="E3214" s="49" t="s">
        <v>2352</v>
      </c>
      <c r="F3214" t="s">
        <v>1939</v>
      </c>
      <c r="H3214" s="3">
        <v>50000</v>
      </c>
      <c r="I3214" s="3">
        <f t="shared" si="54"/>
        <v>474880.47999999975</v>
      </c>
    </row>
    <row r="3215" spans="1:9" x14ac:dyDescent="0.25">
      <c r="A3215" t="s">
        <v>158</v>
      </c>
      <c r="B3215">
        <v>345</v>
      </c>
      <c r="C3215">
        <v>15477</v>
      </c>
      <c r="D3215" s="81">
        <v>44566</v>
      </c>
      <c r="E3215" s="49" t="s">
        <v>1543</v>
      </c>
      <c r="F3215" t="s">
        <v>1939</v>
      </c>
      <c r="H3215" s="3">
        <v>10000</v>
      </c>
      <c r="I3215" s="3">
        <f t="shared" si="54"/>
        <v>464880.47999999975</v>
      </c>
    </row>
    <row r="3216" spans="1:9" x14ac:dyDescent="0.25">
      <c r="B3216">
        <v>421</v>
      </c>
      <c r="C3216">
        <v>15478</v>
      </c>
      <c r="D3216" s="81">
        <v>44566</v>
      </c>
      <c r="E3216" s="49" t="s">
        <v>2353</v>
      </c>
      <c r="F3216" t="s">
        <v>2354</v>
      </c>
      <c r="H3216" s="3">
        <v>6271</v>
      </c>
      <c r="I3216" s="3">
        <f t="shared" si="54"/>
        <v>458609.47999999975</v>
      </c>
    </row>
    <row r="3217" spans="1:9" x14ac:dyDescent="0.25">
      <c r="D3217" s="81">
        <v>44567</v>
      </c>
      <c r="E3217" s="49" t="s">
        <v>148</v>
      </c>
      <c r="F3217" t="s">
        <v>2381</v>
      </c>
      <c r="G3217" s="108">
        <v>5540691.3099999996</v>
      </c>
      <c r="I3217" s="3">
        <f t="shared" si="54"/>
        <v>5999300.7899999991</v>
      </c>
    </row>
    <row r="3218" spans="1:9" x14ac:dyDescent="0.25">
      <c r="A3218" t="s">
        <v>158</v>
      </c>
      <c r="B3218">
        <v>426</v>
      </c>
      <c r="C3218">
        <v>15479</v>
      </c>
      <c r="D3218" s="81">
        <v>44572</v>
      </c>
      <c r="E3218" s="49" t="s">
        <v>2355</v>
      </c>
      <c r="F3218" t="s">
        <v>2356</v>
      </c>
      <c r="H3218" s="3">
        <v>11828</v>
      </c>
      <c r="I3218" s="3">
        <f t="shared" si="54"/>
        <v>5987472.7899999991</v>
      </c>
    </row>
    <row r="3219" spans="1:9" x14ac:dyDescent="0.25">
      <c r="B3219">
        <v>421</v>
      </c>
      <c r="C3219">
        <v>15480</v>
      </c>
      <c r="D3219" s="81">
        <v>44586</v>
      </c>
      <c r="E3219" s="49" t="s">
        <v>1722</v>
      </c>
      <c r="F3219" t="s">
        <v>2361</v>
      </c>
      <c r="H3219" s="3">
        <v>5000</v>
      </c>
      <c r="I3219" s="3">
        <f t="shared" si="54"/>
        <v>5982472.7899999991</v>
      </c>
    </row>
    <row r="3220" spans="1:9" x14ac:dyDescent="0.25">
      <c r="A3220" t="s">
        <v>158</v>
      </c>
      <c r="B3220">
        <v>122</v>
      </c>
      <c r="C3220">
        <v>15481</v>
      </c>
      <c r="D3220" s="81">
        <v>44586</v>
      </c>
      <c r="E3220" s="49" t="s">
        <v>2363</v>
      </c>
      <c r="F3220" t="s">
        <v>2362</v>
      </c>
      <c r="H3220" s="3">
        <v>2916</v>
      </c>
      <c r="I3220" s="3">
        <f t="shared" si="54"/>
        <v>5979556.7899999991</v>
      </c>
    </row>
    <row r="3221" spans="1:9" x14ac:dyDescent="0.25">
      <c r="A3221" t="s">
        <v>158</v>
      </c>
      <c r="B3221">
        <v>122</v>
      </c>
      <c r="C3221">
        <v>15482</v>
      </c>
      <c r="D3221" s="81">
        <v>44586</v>
      </c>
      <c r="E3221" s="49" t="s">
        <v>2363</v>
      </c>
      <c r="F3221" t="s">
        <v>2364</v>
      </c>
      <c r="H3221" s="3">
        <v>3750</v>
      </c>
      <c r="I3221" s="3">
        <f t="shared" si="54"/>
        <v>5975806.7899999991</v>
      </c>
    </row>
    <row r="3222" spans="1:9" x14ac:dyDescent="0.25">
      <c r="B3222">
        <v>346</v>
      </c>
      <c r="C3222">
        <v>15483</v>
      </c>
      <c r="D3222" s="81">
        <v>44586</v>
      </c>
      <c r="E3222" s="49" t="s">
        <v>2365</v>
      </c>
      <c r="F3222" t="s">
        <v>2366</v>
      </c>
      <c r="H3222" s="3">
        <v>54814</v>
      </c>
      <c r="I3222" s="3">
        <f t="shared" si="54"/>
        <v>5920992.7899999991</v>
      </c>
    </row>
    <row r="3223" spans="1:9" x14ac:dyDescent="0.25">
      <c r="A3223" t="s">
        <v>158</v>
      </c>
      <c r="B3223">
        <v>342</v>
      </c>
      <c r="C3223">
        <v>15484</v>
      </c>
      <c r="D3223" s="81">
        <v>44586</v>
      </c>
      <c r="E3223" s="49" t="s">
        <v>1769</v>
      </c>
      <c r="F3223" t="s">
        <v>1688</v>
      </c>
      <c r="H3223" s="3">
        <v>40000</v>
      </c>
      <c r="I3223" s="3">
        <f t="shared" si="54"/>
        <v>5880992.7899999991</v>
      </c>
    </row>
    <row r="3224" spans="1:9" x14ac:dyDescent="0.25">
      <c r="A3224" t="s">
        <v>158</v>
      </c>
      <c r="B3224">
        <v>421</v>
      </c>
      <c r="C3224">
        <v>15485</v>
      </c>
      <c r="D3224" s="81">
        <v>44586</v>
      </c>
      <c r="E3224" s="49" t="s">
        <v>1885</v>
      </c>
      <c r="F3224" t="s">
        <v>1569</v>
      </c>
      <c r="H3224" s="3">
        <v>10763</v>
      </c>
      <c r="I3224" s="3">
        <f t="shared" si="54"/>
        <v>5870229.7899999991</v>
      </c>
    </row>
    <row r="3225" spans="1:9" x14ac:dyDescent="0.25">
      <c r="B3225">
        <v>345</v>
      </c>
      <c r="C3225">
        <v>15486</v>
      </c>
      <c r="D3225" s="81">
        <v>44586</v>
      </c>
      <c r="E3225" s="49" t="s">
        <v>2367</v>
      </c>
      <c r="F3225" t="s">
        <v>1609</v>
      </c>
      <c r="H3225" s="3">
        <v>4000</v>
      </c>
      <c r="I3225" s="3">
        <f t="shared" si="54"/>
        <v>5866229.7899999991</v>
      </c>
    </row>
    <row r="3226" spans="1:9" x14ac:dyDescent="0.25">
      <c r="B3226">
        <v>241</v>
      </c>
      <c r="C3226">
        <v>15487</v>
      </c>
      <c r="D3226" s="81">
        <v>44587</v>
      </c>
      <c r="E3226" s="49" t="s">
        <v>2438</v>
      </c>
      <c r="F3226" t="s">
        <v>1884</v>
      </c>
      <c r="H3226" s="3">
        <v>55935</v>
      </c>
      <c r="I3226" s="3">
        <f t="shared" si="54"/>
        <v>5810294.7899999991</v>
      </c>
    </row>
    <row r="3227" spans="1:9" x14ac:dyDescent="0.25">
      <c r="A3227" t="s">
        <v>158</v>
      </c>
      <c r="B3227">
        <v>421</v>
      </c>
      <c r="C3227">
        <v>15488</v>
      </c>
      <c r="D3227" s="81">
        <v>44587</v>
      </c>
      <c r="E3227" s="49" t="s">
        <v>2368</v>
      </c>
      <c r="F3227" t="s">
        <v>2369</v>
      </c>
      <c r="H3227" s="3">
        <v>15000</v>
      </c>
      <c r="I3227" s="3">
        <f t="shared" si="54"/>
        <v>5795294.7899999991</v>
      </c>
    </row>
    <row r="3228" spans="1:9" x14ac:dyDescent="0.25">
      <c r="A3228" t="s">
        <v>158</v>
      </c>
      <c r="B3228">
        <v>421</v>
      </c>
      <c r="C3228">
        <v>15489</v>
      </c>
      <c r="D3228" s="81">
        <v>44587</v>
      </c>
      <c r="E3228" s="49" t="s">
        <v>2370</v>
      </c>
      <c r="F3228" t="s">
        <v>2371</v>
      </c>
      <c r="H3228" s="3">
        <v>5000</v>
      </c>
      <c r="I3228" s="3">
        <f t="shared" si="54"/>
        <v>5790294.7899999991</v>
      </c>
    </row>
    <row r="3229" spans="1:9" x14ac:dyDescent="0.25">
      <c r="A3229" t="s">
        <v>158</v>
      </c>
      <c r="B3229">
        <v>426</v>
      </c>
      <c r="C3229">
        <v>15490</v>
      </c>
      <c r="D3229" s="81">
        <v>44587</v>
      </c>
      <c r="E3229" s="49" t="s">
        <v>2372</v>
      </c>
      <c r="F3229" t="s">
        <v>2373</v>
      </c>
      <c r="H3229" s="3">
        <v>28800</v>
      </c>
      <c r="I3229" s="3">
        <f t="shared" si="54"/>
        <v>5761494.7899999991</v>
      </c>
    </row>
    <row r="3230" spans="1:9" x14ac:dyDescent="0.25">
      <c r="B3230">
        <v>421</v>
      </c>
      <c r="C3230">
        <v>15491</v>
      </c>
      <c r="D3230" s="81">
        <v>44587</v>
      </c>
      <c r="E3230" s="49" t="s">
        <v>1722</v>
      </c>
      <c r="F3230" t="s">
        <v>2374</v>
      </c>
      <c r="H3230" s="3">
        <v>5000</v>
      </c>
      <c r="I3230" s="3">
        <f t="shared" si="54"/>
        <v>5756494.7899999991</v>
      </c>
    </row>
    <row r="3231" spans="1:9" x14ac:dyDescent="0.25">
      <c r="A3231" t="s">
        <v>158</v>
      </c>
      <c r="B3231">
        <v>421</v>
      </c>
      <c r="C3231">
        <v>15492</v>
      </c>
      <c r="D3231" s="81">
        <v>44587</v>
      </c>
      <c r="E3231" s="49" t="s">
        <v>2375</v>
      </c>
      <c r="F3231" t="s">
        <v>2255</v>
      </c>
      <c r="H3231" s="3">
        <v>5000</v>
      </c>
      <c r="I3231" s="3">
        <f t="shared" si="54"/>
        <v>5751494.7899999991</v>
      </c>
    </row>
    <row r="3232" spans="1:9" x14ac:dyDescent="0.25">
      <c r="A3232" t="s">
        <v>158</v>
      </c>
      <c r="B3232">
        <v>299</v>
      </c>
      <c r="C3232">
        <v>15493</v>
      </c>
      <c r="D3232" s="81">
        <v>44587</v>
      </c>
      <c r="E3232" s="49" t="s">
        <v>2376</v>
      </c>
      <c r="F3232" t="s">
        <v>2091</v>
      </c>
      <c r="H3232" s="3">
        <v>33329.82</v>
      </c>
      <c r="I3232" s="3">
        <f t="shared" si="54"/>
        <v>5718164.9699999988</v>
      </c>
    </row>
    <row r="3233" spans="1:11" x14ac:dyDescent="0.25">
      <c r="A3233" t="s">
        <v>158</v>
      </c>
      <c r="B3233">
        <v>345</v>
      </c>
      <c r="C3233">
        <v>15494</v>
      </c>
      <c r="D3233" s="81">
        <v>44587</v>
      </c>
      <c r="E3233" s="49" t="s">
        <v>2377</v>
      </c>
      <c r="F3233" t="s">
        <v>1399</v>
      </c>
      <c r="H3233" s="3">
        <v>9325</v>
      </c>
      <c r="I3233" s="3">
        <f t="shared" si="54"/>
        <v>5708839.9699999988</v>
      </c>
    </row>
    <row r="3234" spans="1:11" x14ac:dyDescent="0.25">
      <c r="A3234" t="s">
        <v>158</v>
      </c>
      <c r="B3234">
        <v>345</v>
      </c>
      <c r="C3234">
        <v>15495</v>
      </c>
      <c r="D3234" s="81">
        <v>44587</v>
      </c>
      <c r="E3234" s="49" t="s">
        <v>2378</v>
      </c>
      <c r="F3234" t="s">
        <v>1399</v>
      </c>
      <c r="H3234" s="3">
        <v>7860</v>
      </c>
      <c r="I3234" s="3">
        <f t="shared" si="54"/>
        <v>5700979.9699999988</v>
      </c>
    </row>
    <row r="3235" spans="1:11" x14ac:dyDescent="0.25">
      <c r="B3235">
        <v>421</v>
      </c>
      <c r="C3235">
        <v>15496</v>
      </c>
      <c r="D3235" s="81">
        <v>44592</v>
      </c>
      <c r="E3235" s="49" t="s">
        <v>2379</v>
      </c>
      <c r="F3235" t="s">
        <v>2380</v>
      </c>
      <c r="H3235" s="3">
        <v>30000</v>
      </c>
      <c r="I3235" s="3">
        <f t="shared" si="54"/>
        <v>5670979.9699999988</v>
      </c>
    </row>
    <row r="3236" spans="1:11" x14ac:dyDescent="0.25">
      <c r="C3236" s="104">
        <v>15437</v>
      </c>
      <c r="D3236" s="105">
        <v>44557</v>
      </c>
      <c r="E3236" s="106" t="s">
        <v>2449</v>
      </c>
      <c r="F3236" s="104" t="s">
        <v>1388</v>
      </c>
      <c r="G3236" s="115">
        <v>40000</v>
      </c>
      <c r="I3236" s="3">
        <f t="shared" si="54"/>
        <v>5710979.9699999988</v>
      </c>
    </row>
    <row r="3237" spans="1:11" x14ac:dyDescent="0.25">
      <c r="B3237">
        <v>292</v>
      </c>
      <c r="D3237" s="81">
        <v>44592</v>
      </c>
      <c r="F3237" t="s">
        <v>1858</v>
      </c>
      <c r="H3237" s="3">
        <v>11959.92</v>
      </c>
      <c r="I3237" s="3">
        <f t="shared" si="54"/>
        <v>5699020.0499999989</v>
      </c>
    </row>
    <row r="3239" spans="1:11" x14ac:dyDescent="0.25">
      <c r="G3239" s="108">
        <f>SUM(G3179:G3238)</f>
        <v>5580691.3099999996</v>
      </c>
      <c r="H3239" s="3">
        <f>SUM(H3179:H3238)</f>
        <v>832517.88</v>
      </c>
    </row>
    <row r="3241" spans="1:11" x14ac:dyDescent="0.25">
      <c r="B3241">
        <v>342</v>
      </c>
      <c r="C3241">
        <v>15497</v>
      </c>
      <c r="D3241" s="81">
        <v>44594</v>
      </c>
      <c r="E3241" s="49" t="s">
        <v>1769</v>
      </c>
      <c r="F3241" t="s">
        <v>1770</v>
      </c>
      <c r="H3241" s="3">
        <v>75000</v>
      </c>
      <c r="I3241" s="3">
        <f>+I3237+G3241-H3241</f>
        <v>5624020.0499999989</v>
      </c>
    </row>
    <row r="3242" spans="1:11" x14ac:dyDescent="0.25">
      <c r="B3242">
        <v>213</v>
      </c>
      <c r="C3242">
        <v>15498</v>
      </c>
      <c r="D3242" s="81">
        <v>44594</v>
      </c>
      <c r="E3242" s="49" t="s">
        <v>2382</v>
      </c>
      <c r="F3242" t="s">
        <v>1939</v>
      </c>
      <c r="H3242" s="3">
        <v>8905</v>
      </c>
      <c r="I3242" s="3">
        <f t="shared" si="54"/>
        <v>5615115.0499999989</v>
      </c>
    </row>
    <row r="3243" spans="1:11" x14ac:dyDescent="0.25">
      <c r="B3243">
        <v>221</v>
      </c>
      <c r="C3243">
        <v>15499</v>
      </c>
      <c r="D3243" s="81">
        <v>44594</v>
      </c>
      <c r="E3243" s="49" t="s">
        <v>1724</v>
      </c>
      <c r="F3243" t="s">
        <v>1641</v>
      </c>
      <c r="H3243" s="3">
        <v>34790.99</v>
      </c>
      <c r="I3243" s="3">
        <f t="shared" si="54"/>
        <v>5580324.0599999987</v>
      </c>
    </row>
    <row r="3244" spans="1:11" x14ac:dyDescent="0.25">
      <c r="B3244">
        <v>421</v>
      </c>
      <c r="C3244">
        <v>15500</v>
      </c>
      <c r="D3244" s="81">
        <v>44594</v>
      </c>
      <c r="E3244" s="49" t="s">
        <v>2383</v>
      </c>
      <c r="F3244" t="s">
        <v>1896</v>
      </c>
      <c r="H3244" s="3">
        <v>16285</v>
      </c>
      <c r="I3244" s="3">
        <f t="shared" si="54"/>
        <v>5564039.0599999987</v>
      </c>
    </row>
    <row r="3245" spans="1:11" x14ac:dyDescent="0.25">
      <c r="C3245">
        <v>15501</v>
      </c>
      <c r="D3245" s="81">
        <v>44594</v>
      </c>
      <c r="E3245" s="49" t="s">
        <v>43</v>
      </c>
      <c r="F3245" t="s">
        <v>43</v>
      </c>
      <c r="I3245" s="3">
        <f t="shared" si="54"/>
        <v>5564039.0599999987</v>
      </c>
      <c r="J3245"/>
      <c r="K3245"/>
    </row>
    <row r="3246" spans="1:11" x14ac:dyDescent="0.25">
      <c r="B3246">
        <v>421</v>
      </c>
      <c r="C3246">
        <v>15502</v>
      </c>
      <c r="D3246" s="81">
        <v>44594</v>
      </c>
      <c r="E3246" s="49" t="s">
        <v>1722</v>
      </c>
      <c r="F3246" t="s">
        <v>2384</v>
      </c>
      <c r="H3246" s="3">
        <v>10000</v>
      </c>
      <c r="I3246" s="3">
        <f t="shared" si="54"/>
        <v>5554039.0599999987</v>
      </c>
      <c r="J3246"/>
      <c r="K3246"/>
    </row>
    <row r="3247" spans="1:11" x14ac:dyDescent="0.25">
      <c r="B3247">
        <v>421</v>
      </c>
      <c r="C3247">
        <v>15503</v>
      </c>
      <c r="D3247" s="81">
        <v>44594</v>
      </c>
      <c r="E3247" s="49" t="s">
        <v>2385</v>
      </c>
      <c r="F3247" t="s">
        <v>2386</v>
      </c>
      <c r="H3247" s="3">
        <v>5000</v>
      </c>
      <c r="I3247" s="3">
        <f t="shared" si="54"/>
        <v>5549039.0599999987</v>
      </c>
      <c r="J3247"/>
      <c r="K3247"/>
    </row>
    <row r="3248" spans="1:11" x14ac:dyDescent="0.25">
      <c r="D3248" s="81">
        <v>44595</v>
      </c>
      <c r="E3248" s="49" t="s">
        <v>41</v>
      </c>
      <c r="F3248" t="s">
        <v>41</v>
      </c>
      <c r="G3248" s="108">
        <v>92087.5</v>
      </c>
      <c r="I3248" s="3">
        <f t="shared" si="54"/>
        <v>5641126.5599999987</v>
      </c>
      <c r="J3248"/>
      <c r="K3248"/>
    </row>
    <row r="3249" spans="2:11" x14ac:dyDescent="0.25">
      <c r="B3249">
        <v>343</v>
      </c>
      <c r="C3249">
        <v>15504</v>
      </c>
      <c r="D3249" s="107">
        <v>44602</v>
      </c>
      <c r="E3249" s="49" t="s">
        <v>2387</v>
      </c>
      <c r="F3249" t="s">
        <v>1770</v>
      </c>
      <c r="H3249" s="3">
        <v>23000</v>
      </c>
      <c r="I3249" s="3">
        <f t="shared" si="54"/>
        <v>5618126.5599999987</v>
      </c>
      <c r="J3249"/>
      <c r="K3249"/>
    </row>
    <row r="3250" spans="2:11" x14ac:dyDescent="0.25">
      <c r="B3250">
        <v>293</v>
      </c>
      <c r="C3250">
        <v>15505</v>
      </c>
      <c r="D3250" s="107">
        <v>44602</v>
      </c>
      <c r="E3250" s="49" t="s">
        <v>2388</v>
      </c>
      <c r="F3250" t="s">
        <v>2389</v>
      </c>
      <c r="H3250" s="3">
        <v>10500</v>
      </c>
      <c r="I3250" s="3">
        <f t="shared" si="54"/>
        <v>5607626.5599999987</v>
      </c>
      <c r="J3250"/>
      <c r="K3250"/>
    </row>
    <row r="3251" spans="2:11" x14ac:dyDescent="0.25">
      <c r="D3251" s="107">
        <v>44609</v>
      </c>
      <c r="E3251" s="49" t="s">
        <v>41</v>
      </c>
      <c r="F3251" t="s">
        <v>41</v>
      </c>
      <c r="G3251" s="108">
        <v>1000000</v>
      </c>
      <c r="H3251"/>
      <c r="I3251" s="3">
        <f t="shared" si="54"/>
        <v>6607626.5599999987</v>
      </c>
      <c r="J3251"/>
      <c r="K3251"/>
    </row>
    <row r="3252" spans="2:11" x14ac:dyDescent="0.25">
      <c r="B3252">
        <v>122</v>
      </c>
      <c r="C3252">
        <v>15506</v>
      </c>
      <c r="D3252" s="107">
        <v>44609</v>
      </c>
      <c r="E3252" s="49" t="s">
        <v>2195</v>
      </c>
      <c r="F3252" t="s">
        <v>1975</v>
      </c>
      <c r="H3252" s="3">
        <v>20000</v>
      </c>
      <c r="I3252" s="3">
        <f t="shared" si="54"/>
        <v>6587626.5599999987</v>
      </c>
      <c r="J3252"/>
      <c r="K3252"/>
    </row>
    <row r="3253" spans="2:11" x14ac:dyDescent="0.25">
      <c r="B3253">
        <v>122</v>
      </c>
      <c r="C3253">
        <v>15507</v>
      </c>
      <c r="D3253" s="107">
        <v>44609</v>
      </c>
      <c r="E3253" s="49" t="s">
        <v>2390</v>
      </c>
      <c r="F3253" t="s">
        <v>1896</v>
      </c>
      <c r="H3253" s="3">
        <v>18000</v>
      </c>
      <c r="I3253" s="3">
        <f t="shared" si="54"/>
        <v>6569626.5599999987</v>
      </c>
      <c r="J3253"/>
      <c r="K3253"/>
    </row>
    <row r="3254" spans="2:11" x14ac:dyDescent="0.25">
      <c r="B3254">
        <v>12</v>
      </c>
      <c r="C3254">
        <v>15508</v>
      </c>
      <c r="D3254" s="81">
        <v>44609</v>
      </c>
      <c r="E3254" s="49" t="s">
        <v>2391</v>
      </c>
      <c r="F3254" t="s">
        <v>1821</v>
      </c>
      <c r="H3254" s="3">
        <v>15000</v>
      </c>
      <c r="I3254" s="3">
        <f t="shared" si="54"/>
        <v>6554626.5599999987</v>
      </c>
    </row>
    <row r="3255" spans="2:11" x14ac:dyDescent="0.25">
      <c r="B3255">
        <v>122</v>
      </c>
      <c r="C3255">
        <v>15509</v>
      </c>
      <c r="D3255" s="107">
        <v>44609</v>
      </c>
      <c r="E3255" s="49" t="s">
        <v>2392</v>
      </c>
      <c r="F3255" t="s">
        <v>1893</v>
      </c>
      <c r="H3255" s="3">
        <v>15000</v>
      </c>
      <c r="I3255" s="3">
        <f t="shared" si="54"/>
        <v>6539626.5599999987</v>
      </c>
    </row>
    <row r="3256" spans="2:11" x14ac:dyDescent="0.25">
      <c r="B3256">
        <v>122</v>
      </c>
      <c r="C3256">
        <v>15510</v>
      </c>
      <c r="D3256" s="107">
        <v>44609</v>
      </c>
      <c r="E3256" s="49" t="s">
        <v>2393</v>
      </c>
      <c r="F3256" t="s">
        <v>1867</v>
      </c>
      <c r="H3256" s="3">
        <v>12000</v>
      </c>
      <c r="I3256" s="3">
        <f t="shared" si="54"/>
        <v>6527626.5599999987</v>
      </c>
    </row>
    <row r="3257" spans="2:11" x14ac:dyDescent="0.25">
      <c r="B3257">
        <v>122</v>
      </c>
      <c r="C3257">
        <v>15511</v>
      </c>
      <c r="D3257" s="107">
        <v>44609</v>
      </c>
      <c r="E3257" s="49" t="s">
        <v>2394</v>
      </c>
      <c r="F3257" t="s">
        <v>2055</v>
      </c>
      <c r="H3257" s="3">
        <v>12000</v>
      </c>
      <c r="I3257" s="3">
        <f t="shared" si="54"/>
        <v>6515626.5599999987</v>
      </c>
    </row>
    <row r="3258" spans="2:11" x14ac:dyDescent="0.25">
      <c r="B3258">
        <v>122</v>
      </c>
      <c r="C3258">
        <v>15512</v>
      </c>
      <c r="D3258" s="81">
        <v>44609</v>
      </c>
      <c r="E3258" s="49" t="s">
        <v>2395</v>
      </c>
      <c r="F3258" t="s">
        <v>2272</v>
      </c>
      <c r="H3258" s="3">
        <v>12000</v>
      </c>
      <c r="I3258" s="3">
        <f t="shared" si="54"/>
        <v>6503626.5599999987</v>
      </c>
    </row>
    <row r="3259" spans="2:11" x14ac:dyDescent="0.25">
      <c r="B3259">
        <v>122</v>
      </c>
      <c r="C3259">
        <v>15513</v>
      </c>
      <c r="D3259" s="107">
        <v>44609</v>
      </c>
      <c r="E3259" s="49" t="s">
        <v>2396</v>
      </c>
      <c r="F3259" t="s">
        <v>1465</v>
      </c>
      <c r="H3259" s="3">
        <v>10000</v>
      </c>
      <c r="I3259" s="3">
        <f t="shared" si="54"/>
        <v>6493626.5599999987</v>
      </c>
    </row>
    <row r="3260" spans="2:11" x14ac:dyDescent="0.25">
      <c r="B3260">
        <v>122</v>
      </c>
      <c r="C3260">
        <v>15514</v>
      </c>
      <c r="D3260" s="107">
        <v>44609</v>
      </c>
      <c r="E3260" s="49" t="s">
        <v>2397</v>
      </c>
      <c r="F3260" t="s">
        <v>2051</v>
      </c>
      <c r="H3260" s="3">
        <v>10000</v>
      </c>
      <c r="I3260" s="3">
        <f t="shared" si="54"/>
        <v>6483626.5599999987</v>
      </c>
    </row>
    <row r="3261" spans="2:11" x14ac:dyDescent="0.25">
      <c r="B3261">
        <v>122</v>
      </c>
      <c r="C3261">
        <v>15515</v>
      </c>
      <c r="D3261" s="107">
        <v>44609</v>
      </c>
      <c r="E3261" s="49" t="s">
        <v>2398</v>
      </c>
      <c r="F3261" t="s">
        <v>1534</v>
      </c>
      <c r="H3261" s="3">
        <v>10000</v>
      </c>
      <c r="I3261" s="3">
        <f t="shared" si="54"/>
        <v>6473626.5599999987</v>
      </c>
    </row>
    <row r="3262" spans="2:11" x14ac:dyDescent="0.25">
      <c r="B3262">
        <v>122</v>
      </c>
      <c r="C3262">
        <v>15516</v>
      </c>
      <c r="D3262" s="81">
        <v>44609</v>
      </c>
      <c r="E3262" s="49" t="s">
        <v>2399</v>
      </c>
      <c r="F3262" t="s">
        <v>2400</v>
      </c>
      <c r="H3262" s="3">
        <v>10000</v>
      </c>
      <c r="I3262" s="3">
        <f t="shared" si="54"/>
        <v>6463626.5599999987</v>
      </c>
    </row>
    <row r="3263" spans="2:11" x14ac:dyDescent="0.25">
      <c r="B3263">
        <v>122</v>
      </c>
      <c r="C3263">
        <v>15517</v>
      </c>
      <c r="D3263" s="107">
        <v>44609</v>
      </c>
      <c r="E3263" s="49" t="s">
        <v>2401</v>
      </c>
      <c r="F3263" t="s">
        <v>1753</v>
      </c>
      <c r="H3263" s="3">
        <v>10000</v>
      </c>
      <c r="I3263" s="3">
        <f t="shared" si="54"/>
        <v>6453626.5599999987</v>
      </c>
    </row>
    <row r="3264" spans="2:11" x14ac:dyDescent="0.25">
      <c r="C3264">
        <v>15518</v>
      </c>
      <c r="D3264" s="107">
        <v>44609</v>
      </c>
      <c r="E3264" s="49" t="s">
        <v>43</v>
      </c>
      <c r="F3264" t="s">
        <v>43</v>
      </c>
      <c r="I3264" s="3">
        <f t="shared" si="54"/>
        <v>6453626.5599999987</v>
      </c>
    </row>
    <row r="3265" spans="2:9" x14ac:dyDescent="0.25">
      <c r="B3265">
        <v>122</v>
      </c>
      <c r="C3265">
        <v>15519</v>
      </c>
      <c r="D3265" s="107">
        <v>44609</v>
      </c>
      <c r="E3265" s="49" t="s">
        <v>2403</v>
      </c>
      <c r="F3265" t="s">
        <v>1977</v>
      </c>
      <c r="H3265" s="3">
        <v>9000</v>
      </c>
      <c r="I3265" s="3">
        <f t="shared" si="54"/>
        <v>6444626.5599999987</v>
      </c>
    </row>
    <row r="3266" spans="2:9" x14ac:dyDescent="0.25">
      <c r="B3266">
        <v>122</v>
      </c>
      <c r="C3266">
        <v>15520</v>
      </c>
      <c r="D3266" s="81">
        <v>44609</v>
      </c>
      <c r="E3266" s="49" t="s">
        <v>2404</v>
      </c>
      <c r="F3266" t="s">
        <v>2053</v>
      </c>
      <c r="H3266" s="3">
        <v>15000</v>
      </c>
      <c r="I3266" s="3">
        <f t="shared" si="54"/>
        <v>6429626.5599999987</v>
      </c>
    </row>
    <row r="3267" spans="2:9" x14ac:dyDescent="0.25">
      <c r="B3267">
        <v>122</v>
      </c>
      <c r="C3267">
        <v>15521</v>
      </c>
      <c r="D3267" s="107">
        <v>44609</v>
      </c>
      <c r="E3267" s="49" t="s">
        <v>2123</v>
      </c>
      <c r="F3267" t="s">
        <v>1963</v>
      </c>
      <c r="H3267" s="3">
        <v>6000</v>
      </c>
      <c r="I3267" s="3">
        <f t="shared" ref="I3267:I3333" si="55">+I3266+G3267-H3267</f>
        <v>6423626.5599999987</v>
      </c>
    </row>
    <row r="3268" spans="2:9" x14ac:dyDescent="0.25">
      <c r="B3268">
        <v>122</v>
      </c>
      <c r="C3268">
        <v>15522</v>
      </c>
      <c r="D3268" s="107">
        <v>44609</v>
      </c>
      <c r="E3268" s="49" t="s">
        <v>2122</v>
      </c>
      <c r="F3268" t="s">
        <v>2054</v>
      </c>
      <c r="H3268" s="3">
        <v>10000</v>
      </c>
      <c r="I3268" s="3">
        <f t="shared" si="55"/>
        <v>6413626.5599999987</v>
      </c>
    </row>
    <row r="3269" spans="2:9" x14ac:dyDescent="0.25">
      <c r="B3269">
        <v>345</v>
      </c>
      <c r="C3269">
        <v>15523</v>
      </c>
      <c r="D3269" s="107">
        <v>44609</v>
      </c>
      <c r="E3269" s="49" t="s">
        <v>1543</v>
      </c>
      <c r="F3269" t="s">
        <v>1939</v>
      </c>
      <c r="H3269" s="3">
        <v>10000</v>
      </c>
      <c r="I3269" s="3">
        <f t="shared" si="55"/>
        <v>6403626.5599999987</v>
      </c>
    </row>
    <row r="3270" spans="2:9" x14ac:dyDescent="0.25">
      <c r="B3270">
        <v>421</v>
      </c>
      <c r="C3270">
        <v>15524</v>
      </c>
      <c r="D3270" s="81">
        <v>44609</v>
      </c>
      <c r="E3270" s="49" t="s">
        <v>1722</v>
      </c>
      <c r="F3270" t="s">
        <v>2405</v>
      </c>
      <c r="H3270" s="3">
        <v>5000</v>
      </c>
      <c r="I3270" s="3">
        <f t="shared" si="55"/>
        <v>6398626.5599999987</v>
      </c>
    </row>
    <row r="3271" spans="2:9" x14ac:dyDescent="0.25">
      <c r="B3271">
        <v>421</v>
      </c>
      <c r="C3271">
        <v>15525</v>
      </c>
      <c r="D3271" s="107">
        <v>44609</v>
      </c>
      <c r="E3271" s="49" t="s">
        <v>2406</v>
      </c>
      <c r="F3271" t="s">
        <v>2407</v>
      </c>
      <c r="H3271" s="3">
        <v>5000</v>
      </c>
      <c r="I3271" s="3">
        <f t="shared" si="55"/>
        <v>6393626.5599999987</v>
      </c>
    </row>
    <row r="3272" spans="2:9" x14ac:dyDescent="0.25">
      <c r="B3272">
        <v>421</v>
      </c>
      <c r="C3272">
        <v>15526</v>
      </c>
      <c r="D3272" s="107">
        <v>44609</v>
      </c>
      <c r="E3272" s="49" t="s">
        <v>2408</v>
      </c>
      <c r="F3272" t="s">
        <v>2409</v>
      </c>
      <c r="H3272" s="3">
        <v>10000</v>
      </c>
      <c r="I3272" s="3">
        <f t="shared" si="55"/>
        <v>6383626.5599999987</v>
      </c>
    </row>
    <row r="3273" spans="2:9" x14ac:dyDescent="0.25">
      <c r="B3273">
        <v>421</v>
      </c>
      <c r="C3273">
        <v>15527</v>
      </c>
      <c r="D3273" s="107">
        <v>44609</v>
      </c>
      <c r="E3273" s="49" t="s">
        <v>2410</v>
      </c>
      <c r="F3273" t="s">
        <v>2411</v>
      </c>
      <c r="H3273" s="3">
        <v>5000</v>
      </c>
      <c r="I3273" s="3">
        <f t="shared" si="55"/>
        <v>6378626.5599999987</v>
      </c>
    </row>
    <row r="3274" spans="2:9" x14ac:dyDescent="0.25">
      <c r="B3274">
        <v>427</v>
      </c>
      <c r="C3274">
        <v>15528</v>
      </c>
      <c r="D3274" s="81">
        <v>44609</v>
      </c>
      <c r="E3274" s="49" t="s">
        <v>2412</v>
      </c>
      <c r="F3274" t="s">
        <v>2413</v>
      </c>
      <c r="H3274" s="3">
        <v>1108138.26</v>
      </c>
      <c r="I3274" s="3">
        <f t="shared" si="55"/>
        <v>5270488.2999999989</v>
      </c>
    </row>
    <row r="3275" spans="2:9" x14ac:dyDescent="0.25">
      <c r="B3275">
        <v>122</v>
      </c>
      <c r="C3275">
        <v>15529</v>
      </c>
      <c r="D3275" s="81">
        <v>44609</v>
      </c>
      <c r="E3275" s="49" t="s">
        <v>2414</v>
      </c>
      <c r="F3275" t="s">
        <v>2415</v>
      </c>
      <c r="H3275" s="3">
        <v>15000</v>
      </c>
      <c r="I3275" s="3">
        <f t="shared" si="55"/>
        <v>5255488.2999999989</v>
      </c>
    </row>
    <row r="3276" spans="2:9" x14ac:dyDescent="0.25">
      <c r="B3276">
        <v>122</v>
      </c>
      <c r="C3276">
        <v>15530</v>
      </c>
      <c r="D3276" s="81">
        <v>44609</v>
      </c>
      <c r="E3276" s="49" t="s">
        <v>2402</v>
      </c>
      <c r="F3276" t="s">
        <v>1895</v>
      </c>
      <c r="H3276" s="3">
        <v>10000</v>
      </c>
      <c r="I3276" s="3">
        <f t="shared" si="55"/>
        <v>5245488.2999999989</v>
      </c>
    </row>
    <row r="3277" spans="2:9" x14ac:dyDescent="0.25">
      <c r="B3277">
        <v>421</v>
      </c>
      <c r="C3277">
        <v>15531</v>
      </c>
      <c r="D3277" s="81">
        <v>44610</v>
      </c>
      <c r="E3277" s="49" t="s">
        <v>1722</v>
      </c>
      <c r="F3277" t="s">
        <v>2416</v>
      </c>
      <c r="H3277" s="3">
        <v>10000</v>
      </c>
      <c r="I3277" s="3">
        <f t="shared" si="55"/>
        <v>5235488.2999999989</v>
      </c>
    </row>
    <row r="3278" spans="2:9" x14ac:dyDescent="0.25">
      <c r="B3278">
        <v>421</v>
      </c>
      <c r="C3278">
        <v>15532</v>
      </c>
      <c r="D3278" s="81">
        <v>44610</v>
      </c>
      <c r="E3278" s="49" t="s">
        <v>1722</v>
      </c>
      <c r="F3278" t="s">
        <v>2417</v>
      </c>
      <c r="H3278" s="3">
        <v>10000</v>
      </c>
      <c r="I3278" s="3">
        <f t="shared" si="55"/>
        <v>5225488.2999999989</v>
      </c>
    </row>
    <row r="3279" spans="2:9" x14ac:dyDescent="0.25">
      <c r="B3279">
        <v>421</v>
      </c>
      <c r="C3279">
        <v>15533</v>
      </c>
      <c r="D3279" s="81">
        <v>44610</v>
      </c>
      <c r="E3279" s="49" t="s">
        <v>1722</v>
      </c>
      <c r="F3279" t="s">
        <v>2418</v>
      </c>
      <c r="H3279" s="3">
        <v>10000</v>
      </c>
      <c r="I3279" s="3">
        <f t="shared" si="55"/>
        <v>5215488.2999999989</v>
      </c>
    </row>
    <row r="3280" spans="2:9" x14ac:dyDescent="0.25">
      <c r="B3280">
        <v>421</v>
      </c>
      <c r="C3280">
        <v>15534</v>
      </c>
      <c r="D3280" s="81">
        <v>44610</v>
      </c>
      <c r="E3280" s="49" t="s">
        <v>1722</v>
      </c>
      <c r="F3280" t="s">
        <v>2419</v>
      </c>
      <c r="H3280" s="3">
        <v>10000</v>
      </c>
      <c r="I3280" s="3">
        <f t="shared" si="55"/>
        <v>5205488.2999999989</v>
      </c>
    </row>
    <row r="3281" spans="2:9" x14ac:dyDescent="0.25">
      <c r="B3281">
        <v>421</v>
      </c>
      <c r="C3281">
        <v>15535</v>
      </c>
      <c r="D3281" s="81">
        <v>44610</v>
      </c>
      <c r="E3281" s="49" t="s">
        <v>2420</v>
      </c>
      <c r="F3281" t="s">
        <v>2421</v>
      </c>
      <c r="H3281" s="3">
        <v>5000</v>
      </c>
      <c r="I3281" s="3">
        <f t="shared" si="55"/>
        <v>5200488.2999999989</v>
      </c>
    </row>
    <row r="3282" spans="2:9" x14ac:dyDescent="0.25">
      <c r="B3282">
        <v>421</v>
      </c>
      <c r="C3282">
        <v>15536</v>
      </c>
      <c r="D3282" s="81">
        <v>44610</v>
      </c>
      <c r="E3282" s="49" t="s">
        <v>2420</v>
      </c>
      <c r="F3282" t="s">
        <v>2422</v>
      </c>
      <c r="H3282" s="3">
        <v>8000</v>
      </c>
      <c r="I3282" s="3">
        <f t="shared" si="55"/>
        <v>5192488.2999999989</v>
      </c>
    </row>
    <row r="3283" spans="2:9" x14ac:dyDescent="0.25">
      <c r="B3283">
        <v>421</v>
      </c>
      <c r="C3283">
        <v>15537</v>
      </c>
      <c r="D3283" s="81">
        <v>44610</v>
      </c>
      <c r="E3283" s="49" t="s">
        <v>2420</v>
      </c>
      <c r="F3283" t="s">
        <v>2423</v>
      </c>
      <c r="H3283" s="3">
        <v>5000</v>
      </c>
      <c r="I3283" s="3">
        <f t="shared" si="55"/>
        <v>5187488.2999999989</v>
      </c>
    </row>
    <row r="3284" spans="2:9" x14ac:dyDescent="0.25">
      <c r="B3284">
        <v>421</v>
      </c>
      <c r="C3284">
        <v>15538</v>
      </c>
      <c r="D3284" s="81">
        <v>44610</v>
      </c>
      <c r="E3284" s="49" t="s">
        <v>2420</v>
      </c>
      <c r="F3284" t="s">
        <v>2424</v>
      </c>
      <c r="H3284" s="3">
        <v>6600</v>
      </c>
      <c r="I3284" s="3">
        <f t="shared" si="55"/>
        <v>5180888.2999999989</v>
      </c>
    </row>
    <row r="3285" spans="2:9" x14ac:dyDescent="0.25">
      <c r="C3285">
        <v>15539</v>
      </c>
      <c r="D3285" s="81">
        <v>44610</v>
      </c>
      <c r="E3285" s="49" t="s">
        <v>43</v>
      </c>
      <c r="F3285" t="s">
        <v>43</v>
      </c>
      <c r="I3285" s="3">
        <f t="shared" si="55"/>
        <v>5180888.2999999989</v>
      </c>
    </row>
    <row r="3286" spans="2:9" x14ac:dyDescent="0.25">
      <c r="B3286">
        <v>421</v>
      </c>
      <c r="C3286">
        <v>15540</v>
      </c>
      <c r="D3286" s="81">
        <v>44610</v>
      </c>
      <c r="E3286" s="49" t="s">
        <v>2420</v>
      </c>
      <c r="F3286" t="s">
        <v>2425</v>
      </c>
      <c r="H3286" s="3">
        <v>3000</v>
      </c>
      <c r="I3286" s="3">
        <f t="shared" si="55"/>
        <v>5177888.2999999989</v>
      </c>
    </row>
    <row r="3287" spans="2:9" x14ac:dyDescent="0.25">
      <c r="B3287">
        <v>426</v>
      </c>
      <c r="C3287">
        <v>15541</v>
      </c>
      <c r="D3287" s="81">
        <v>44610</v>
      </c>
      <c r="E3287" s="49" t="s">
        <v>2426</v>
      </c>
      <c r="F3287" t="s">
        <v>2427</v>
      </c>
      <c r="H3287" s="3">
        <v>6000</v>
      </c>
      <c r="I3287" s="3">
        <f t="shared" si="55"/>
        <v>5171888.2999999989</v>
      </c>
    </row>
    <row r="3288" spans="2:9" x14ac:dyDescent="0.25">
      <c r="B3288">
        <v>421</v>
      </c>
      <c r="C3288">
        <v>15542</v>
      </c>
      <c r="D3288" s="81">
        <v>44610</v>
      </c>
      <c r="E3288" s="49" t="s">
        <v>282</v>
      </c>
      <c r="F3288" t="s">
        <v>2428</v>
      </c>
      <c r="H3288" s="3">
        <v>10000</v>
      </c>
      <c r="I3288" s="3">
        <f t="shared" si="55"/>
        <v>5161888.2999999989</v>
      </c>
    </row>
    <row r="3289" spans="2:9" x14ac:dyDescent="0.25">
      <c r="B3289">
        <v>421</v>
      </c>
      <c r="C3289">
        <v>15543</v>
      </c>
      <c r="D3289" s="81">
        <v>44610</v>
      </c>
      <c r="E3289" s="49" t="s">
        <v>1722</v>
      </c>
      <c r="F3289" t="s">
        <v>2429</v>
      </c>
      <c r="H3289" s="3">
        <v>10000</v>
      </c>
      <c r="I3289" s="3">
        <f t="shared" si="55"/>
        <v>5151888.2999999989</v>
      </c>
    </row>
    <row r="3290" spans="2:9" x14ac:dyDescent="0.25">
      <c r="B3290">
        <v>421</v>
      </c>
      <c r="C3290">
        <v>15544</v>
      </c>
      <c r="D3290" s="81">
        <v>44610</v>
      </c>
      <c r="E3290" s="49" t="s">
        <v>282</v>
      </c>
      <c r="F3290" t="s">
        <v>2430</v>
      </c>
      <c r="H3290" s="3">
        <v>5000</v>
      </c>
      <c r="I3290" s="3">
        <f t="shared" si="55"/>
        <v>5146888.2999999989</v>
      </c>
    </row>
    <row r="3291" spans="2:9" x14ac:dyDescent="0.25">
      <c r="B3291">
        <v>421</v>
      </c>
      <c r="C3291">
        <v>15545</v>
      </c>
      <c r="D3291" s="81">
        <v>44610</v>
      </c>
      <c r="E3291" s="49" t="s">
        <v>2431</v>
      </c>
      <c r="F3291" t="s">
        <v>2175</v>
      </c>
      <c r="H3291" s="3">
        <v>10000</v>
      </c>
      <c r="I3291" s="3">
        <f t="shared" si="55"/>
        <v>5136888.2999999989</v>
      </c>
    </row>
    <row r="3292" spans="2:9" x14ac:dyDescent="0.25">
      <c r="B3292">
        <v>421</v>
      </c>
      <c r="C3292">
        <v>15546</v>
      </c>
      <c r="D3292" s="81">
        <v>44610</v>
      </c>
      <c r="E3292" s="49" t="s">
        <v>2432</v>
      </c>
      <c r="F3292" t="s">
        <v>2433</v>
      </c>
      <c r="H3292" s="3">
        <v>3000</v>
      </c>
      <c r="I3292" s="3">
        <f t="shared" si="55"/>
        <v>5133888.2999999989</v>
      </c>
    </row>
    <row r="3293" spans="2:9" x14ac:dyDescent="0.25">
      <c r="B3293">
        <v>421</v>
      </c>
      <c r="C3293">
        <v>15547</v>
      </c>
      <c r="D3293" s="81">
        <v>44610</v>
      </c>
      <c r="E3293" s="49" t="s">
        <v>2432</v>
      </c>
      <c r="F3293" t="s">
        <v>2434</v>
      </c>
      <c r="H3293" s="3">
        <v>5000</v>
      </c>
      <c r="I3293" s="3">
        <f t="shared" si="55"/>
        <v>5128888.2999999989</v>
      </c>
    </row>
    <row r="3294" spans="2:9" x14ac:dyDescent="0.25">
      <c r="B3294">
        <v>421</v>
      </c>
      <c r="C3294">
        <v>15548</v>
      </c>
      <c r="D3294" s="81">
        <v>44613</v>
      </c>
      <c r="E3294" s="49" t="s">
        <v>1722</v>
      </c>
      <c r="F3294" t="s">
        <v>2436</v>
      </c>
      <c r="H3294" s="3">
        <v>5000</v>
      </c>
      <c r="I3294" s="3">
        <f t="shared" si="55"/>
        <v>5123888.2999999989</v>
      </c>
    </row>
    <row r="3295" spans="2:9" x14ac:dyDescent="0.25">
      <c r="B3295">
        <v>421</v>
      </c>
      <c r="C3295">
        <v>15549</v>
      </c>
      <c r="D3295" s="81">
        <v>44613</v>
      </c>
      <c r="E3295" s="49" t="s">
        <v>2435</v>
      </c>
      <c r="F3295" t="s">
        <v>2437</v>
      </c>
      <c r="H3295" s="3">
        <v>5000</v>
      </c>
      <c r="I3295" s="3">
        <f t="shared" si="55"/>
        <v>5118888.2999999989</v>
      </c>
    </row>
    <row r="3296" spans="2:9" x14ac:dyDescent="0.25">
      <c r="B3296">
        <v>426</v>
      </c>
      <c r="C3296">
        <v>15550</v>
      </c>
      <c r="D3296" s="81">
        <v>44613</v>
      </c>
      <c r="E3296" s="49" t="s">
        <v>2450</v>
      </c>
      <c r="F3296" t="s">
        <v>2451</v>
      </c>
      <c r="H3296" s="3">
        <v>50000</v>
      </c>
      <c r="I3296" s="3">
        <f t="shared" si="55"/>
        <v>5068888.2999999989</v>
      </c>
    </row>
    <row r="3297" spans="2:9" x14ac:dyDescent="0.25">
      <c r="B3297">
        <v>426</v>
      </c>
      <c r="C3297">
        <v>15551</v>
      </c>
      <c r="D3297" s="81">
        <v>44613</v>
      </c>
      <c r="E3297" s="49" t="s">
        <v>2452</v>
      </c>
      <c r="F3297" t="s">
        <v>2453</v>
      </c>
      <c r="H3297" s="3">
        <v>5890</v>
      </c>
      <c r="I3297" s="3">
        <f t="shared" si="55"/>
        <v>5062998.2999999989</v>
      </c>
    </row>
    <row r="3298" spans="2:9" x14ac:dyDescent="0.25">
      <c r="B3298">
        <v>343</v>
      </c>
      <c r="C3298">
        <v>15552</v>
      </c>
      <c r="D3298" s="81">
        <v>44615</v>
      </c>
      <c r="E3298" s="49" t="s">
        <v>2454</v>
      </c>
      <c r="F3298" t="s">
        <v>2455</v>
      </c>
      <c r="H3298" s="3">
        <v>79100</v>
      </c>
      <c r="I3298" s="3">
        <f t="shared" si="55"/>
        <v>4983898.2999999989</v>
      </c>
    </row>
    <row r="3299" spans="2:9" x14ac:dyDescent="0.25">
      <c r="B3299">
        <v>346</v>
      </c>
      <c r="C3299">
        <v>15553</v>
      </c>
      <c r="D3299" s="81">
        <v>44615</v>
      </c>
      <c r="E3299" s="49" t="s">
        <v>2456</v>
      </c>
      <c r="F3299" t="s">
        <v>2272</v>
      </c>
      <c r="H3299" s="3">
        <v>7000</v>
      </c>
      <c r="I3299" s="3">
        <f t="shared" si="55"/>
        <v>4976898.2999999989</v>
      </c>
    </row>
    <row r="3300" spans="2:9" x14ac:dyDescent="0.25">
      <c r="B3300">
        <v>346</v>
      </c>
      <c r="C3300">
        <v>15554</v>
      </c>
      <c r="D3300" s="81">
        <v>44615</v>
      </c>
      <c r="E3300" s="49" t="s">
        <v>2457</v>
      </c>
      <c r="F3300" t="s">
        <v>1939</v>
      </c>
      <c r="H3300" s="3">
        <v>19500</v>
      </c>
      <c r="I3300" s="3">
        <f t="shared" si="55"/>
        <v>4957398.2999999989</v>
      </c>
    </row>
    <row r="3301" spans="2:9" x14ac:dyDescent="0.25">
      <c r="B3301">
        <v>346</v>
      </c>
      <c r="C3301">
        <v>15555</v>
      </c>
      <c r="D3301" s="81">
        <v>44615</v>
      </c>
      <c r="E3301" s="49" t="s">
        <v>2458</v>
      </c>
      <c r="F3301" t="s">
        <v>2459</v>
      </c>
      <c r="H3301" s="3">
        <v>22000</v>
      </c>
      <c r="I3301" s="3">
        <f t="shared" si="55"/>
        <v>4935398.2999999989</v>
      </c>
    </row>
    <row r="3302" spans="2:9" x14ac:dyDescent="0.25">
      <c r="D3302" s="81">
        <v>44616</v>
      </c>
      <c r="E3302" s="49" t="s">
        <v>41</v>
      </c>
      <c r="F3302" t="s">
        <v>41</v>
      </c>
      <c r="G3302" s="108">
        <v>92087.5</v>
      </c>
      <c r="I3302" s="3">
        <f t="shared" si="55"/>
        <v>5027485.7999999989</v>
      </c>
    </row>
    <row r="3303" spans="2:9" x14ac:dyDescent="0.25">
      <c r="B3303">
        <v>221</v>
      </c>
      <c r="C3303">
        <v>15556</v>
      </c>
      <c r="D3303" s="81">
        <v>44617</v>
      </c>
      <c r="E3303" s="49" t="s">
        <v>1724</v>
      </c>
      <c r="F3303" t="s">
        <v>1641</v>
      </c>
      <c r="H3303" s="3">
        <v>28393.21</v>
      </c>
      <c r="I3303" s="3">
        <f t="shared" si="55"/>
        <v>4999092.5899999989</v>
      </c>
    </row>
    <row r="3304" spans="2:9" x14ac:dyDescent="0.25">
      <c r="B3304">
        <v>213</v>
      </c>
      <c r="C3304">
        <v>15557</v>
      </c>
      <c r="D3304" s="81">
        <v>44617</v>
      </c>
      <c r="E3304" s="49" t="s">
        <v>2382</v>
      </c>
      <c r="F3304" t="s">
        <v>1939</v>
      </c>
      <c r="H3304" s="3">
        <v>8590</v>
      </c>
      <c r="I3304" s="3">
        <f t="shared" si="55"/>
        <v>4990502.5899999989</v>
      </c>
    </row>
    <row r="3305" spans="2:9" x14ac:dyDescent="0.25">
      <c r="B3305">
        <v>421</v>
      </c>
      <c r="C3305">
        <v>15558</v>
      </c>
      <c r="D3305" s="81">
        <v>44617</v>
      </c>
      <c r="E3305" s="49" t="s">
        <v>1885</v>
      </c>
      <c r="F3305" t="s">
        <v>1569</v>
      </c>
      <c r="H3305" s="3">
        <v>6734</v>
      </c>
      <c r="I3305" s="3">
        <f t="shared" si="55"/>
        <v>4983768.5899999989</v>
      </c>
    </row>
    <row r="3306" spans="2:9" x14ac:dyDescent="0.25">
      <c r="B3306">
        <v>421</v>
      </c>
      <c r="C3306">
        <v>15559</v>
      </c>
      <c r="D3306" s="81">
        <v>44617</v>
      </c>
      <c r="E3306" s="49" t="s">
        <v>2460</v>
      </c>
      <c r="F3306" t="s">
        <v>2461</v>
      </c>
      <c r="H3306" s="3">
        <v>10000</v>
      </c>
      <c r="I3306" s="3">
        <f t="shared" si="55"/>
        <v>4973768.5899999989</v>
      </c>
    </row>
    <row r="3307" spans="2:9" x14ac:dyDescent="0.25">
      <c r="B3307">
        <v>428</v>
      </c>
      <c r="C3307">
        <v>15560</v>
      </c>
      <c r="D3307" s="81">
        <v>44617</v>
      </c>
      <c r="E3307" s="49" t="s">
        <v>1960</v>
      </c>
      <c r="F3307" t="s">
        <v>1710</v>
      </c>
      <c r="H3307" s="3">
        <v>47390</v>
      </c>
      <c r="I3307" s="3">
        <f t="shared" si="55"/>
        <v>4926378.5899999989</v>
      </c>
    </row>
    <row r="3308" spans="2:9" x14ac:dyDescent="0.25">
      <c r="B3308">
        <v>299</v>
      </c>
      <c r="C3308">
        <v>15561</v>
      </c>
      <c r="D3308" s="81">
        <v>44617</v>
      </c>
      <c r="E3308" s="49" t="s">
        <v>2462</v>
      </c>
      <c r="F3308" t="s">
        <v>2091</v>
      </c>
      <c r="H3308" s="3">
        <v>13107.75</v>
      </c>
      <c r="I3308" s="3">
        <f t="shared" si="55"/>
        <v>4913270.8399999989</v>
      </c>
    </row>
    <row r="3309" spans="2:9" x14ac:dyDescent="0.25">
      <c r="B3309">
        <v>151</v>
      </c>
      <c r="C3309">
        <v>15562</v>
      </c>
      <c r="D3309" s="81">
        <v>44617</v>
      </c>
      <c r="E3309" s="49" t="s">
        <v>2463</v>
      </c>
      <c r="F3309" t="s">
        <v>2464</v>
      </c>
      <c r="H3309" s="3">
        <v>5400</v>
      </c>
      <c r="I3309" s="3">
        <f t="shared" si="55"/>
        <v>4907870.8399999989</v>
      </c>
    </row>
    <row r="3310" spans="2:9" x14ac:dyDescent="0.25">
      <c r="B3310">
        <v>213</v>
      </c>
      <c r="C3310">
        <v>15563</v>
      </c>
      <c r="D3310" s="81">
        <v>44617</v>
      </c>
      <c r="E3310" s="49" t="s">
        <v>2340</v>
      </c>
      <c r="F3310" t="s">
        <v>181</v>
      </c>
      <c r="H3310" s="3">
        <v>1330</v>
      </c>
      <c r="I3310" s="3">
        <f t="shared" si="55"/>
        <v>4906540.8399999989</v>
      </c>
    </row>
    <row r="3311" spans="2:9" x14ac:dyDescent="0.25">
      <c r="B3311">
        <v>426</v>
      </c>
      <c r="C3311">
        <v>15564</v>
      </c>
      <c r="D3311" s="81">
        <v>44617</v>
      </c>
      <c r="E3311" s="49" t="s">
        <v>2465</v>
      </c>
      <c r="F3311" t="s">
        <v>2343</v>
      </c>
      <c r="H3311" s="3">
        <v>13490</v>
      </c>
      <c r="I3311" s="3">
        <f t="shared" si="55"/>
        <v>4893050.8399999989</v>
      </c>
    </row>
    <row r="3312" spans="2:9" x14ac:dyDescent="0.25">
      <c r="B3312">
        <v>345</v>
      </c>
      <c r="C3312">
        <v>15565</v>
      </c>
      <c r="D3312" s="81">
        <v>44620</v>
      </c>
      <c r="E3312" s="49" t="s">
        <v>2320</v>
      </c>
      <c r="F3312" t="s">
        <v>1765</v>
      </c>
      <c r="H3312" s="3">
        <v>16800</v>
      </c>
      <c r="I3312" s="3">
        <f t="shared" si="55"/>
        <v>4876250.8399999989</v>
      </c>
    </row>
    <row r="3313" spans="1:10" x14ac:dyDescent="0.25">
      <c r="B3313">
        <v>345</v>
      </c>
      <c r="C3313">
        <v>15566</v>
      </c>
      <c r="D3313" s="81">
        <v>44620</v>
      </c>
      <c r="E3313" s="49" t="s">
        <v>2466</v>
      </c>
      <c r="F3313" t="s">
        <v>1765</v>
      </c>
      <c r="H3313" s="3">
        <v>4900</v>
      </c>
      <c r="I3313" s="3">
        <f t="shared" si="55"/>
        <v>4871350.8399999989</v>
      </c>
    </row>
    <row r="3314" spans="1:10" x14ac:dyDescent="0.25">
      <c r="B3314">
        <v>345</v>
      </c>
      <c r="C3314">
        <v>15567</v>
      </c>
      <c r="D3314" s="81">
        <v>44620</v>
      </c>
      <c r="E3314" s="49" t="s">
        <v>2320</v>
      </c>
      <c r="F3314" t="s">
        <v>1896</v>
      </c>
      <c r="H3314" s="3">
        <v>7250</v>
      </c>
      <c r="I3314" s="3">
        <f t="shared" si="55"/>
        <v>4864100.8399999989</v>
      </c>
    </row>
    <row r="3315" spans="1:10" x14ac:dyDescent="0.25">
      <c r="B3315">
        <v>421</v>
      </c>
      <c r="C3315">
        <v>15568</v>
      </c>
      <c r="D3315" s="81">
        <v>44620</v>
      </c>
      <c r="E3315" s="49" t="s">
        <v>2467</v>
      </c>
      <c r="F3315" t="s">
        <v>2468</v>
      </c>
      <c r="H3315" s="3">
        <v>12450</v>
      </c>
      <c r="I3315" s="3">
        <f t="shared" si="55"/>
        <v>4851650.8399999989</v>
      </c>
      <c r="J3315" s="116"/>
    </row>
    <row r="3316" spans="1:10" x14ac:dyDescent="0.25">
      <c r="B3316">
        <v>421</v>
      </c>
      <c r="C3316">
        <v>15569</v>
      </c>
      <c r="D3316" s="81">
        <v>44620</v>
      </c>
      <c r="E3316" s="49" t="s">
        <v>2469</v>
      </c>
      <c r="F3316" t="s">
        <v>2177</v>
      </c>
      <c r="H3316" s="3">
        <v>5000</v>
      </c>
      <c r="I3316" s="3">
        <f t="shared" si="55"/>
        <v>4846650.8399999989</v>
      </c>
    </row>
    <row r="3317" spans="1:10" x14ac:dyDescent="0.25">
      <c r="B3317">
        <v>421</v>
      </c>
      <c r="C3317">
        <v>15570</v>
      </c>
      <c r="D3317" s="81">
        <v>44620</v>
      </c>
      <c r="E3317" s="49" t="s">
        <v>2470</v>
      </c>
      <c r="F3317" t="s">
        <v>2076</v>
      </c>
      <c r="H3317" s="3">
        <v>11432</v>
      </c>
      <c r="I3317" s="3">
        <f t="shared" si="55"/>
        <v>4835218.8399999989</v>
      </c>
    </row>
    <row r="3318" spans="1:10" x14ac:dyDescent="0.25">
      <c r="C3318">
        <v>15571</v>
      </c>
      <c r="D3318" s="81">
        <v>44620</v>
      </c>
      <c r="E3318" s="49" t="s">
        <v>64</v>
      </c>
      <c r="F3318" t="s">
        <v>2471</v>
      </c>
      <c r="I3318" s="3">
        <f t="shared" si="55"/>
        <v>4835218.8399999989</v>
      </c>
    </row>
    <row r="3319" spans="1:10" x14ac:dyDescent="0.25">
      <c r="C3319">
        <v>15572</v>
      </c>
      <c r="D3319" s="81">
        <v>44620</v>
      </c>
      <c r="E3319" s="49" t="s">
        <v>43</v>
      </c>
      <c r="F3319" t="s">
        <v>2471</v>
      </c>
      <c r="I3319" s="3">
        <f t="shared" si="55"/>
        <v>4835218.8399999989</v>
      </c>
    </row>
    <row r="3320" spans="1:10" x14ac:dyDescent="0.25">
      <c r="B3320">
        <v>421</v>
      </c>
      <c r="C3320">
        <v>15573</v>
      </c>
      <c r="D3320" s="81">
        <v>44620</v>
      </c>
      <c r="E3320" s="49" t="s">
        <v>2472</v>
      </c>
      <c r="F3320" t="s">
        <v>2473</v>
      </c>
      <c r="H3320" s="3">
        <v>8364</v>
      </c>
      <c r="I3320" s="3">
        <f t="shared" si="55"/>
        <v>4826854.8399999989</v>
      </c>
    </row>
    <row r="3321" spans="1:10" x14ac:dyDescent="0.25">
      <c r="B3321">
        <v>421</v>
      </c>
      <c r="C3321">
        <v>15574</v>
      </c>
      <c r="D3321" s="81">
        <v>44620</v>
      </c>
      <c r="E3321" s="49" t="s">
        <v>282</v>
      </c>
      <c r="F3321" t="s">
        <v>2474</v>
      </c>
      <c r="H3321" s="3">
        <v>5000</v>
      </c>
      <c r="I3321" s="3">
        <f t="shared" si="55"/>
        <v>4821854.8399999989</v>
      </c>
    </row>
    <row r="3322" spans="1:10" x14ac:dyDescent="0.25">
      <c r="B3322">
        <v>428</v>
      </c>
      <c r="C3322">
        <v>15575</v>
      </c>
      <c r="D3322" s="81">
        <v>44620</v>
      </c>
      <c r="E3322" s="49" t="s">
        <v>2475</v>
      </c>
      <c r="F3322" t="s">
        <v>2476</v>
      </c>
      <c r="H3322" s="3">
        <v>55694</v>
      </c>
      <c r="I3322" s="3">
        <f t="shared" si="55"/>
        <v>4766160.8399999989</v>
      </c>
    </row>
    <row r="3323" spans="1:10" x14ac:dyDescent="0.25">
      <c r="B3323">
        <v>421</v>
      </c>
      <c r="C3323">
        <v>15576</v>
      </c>
      <c r="D3323" s="81">
        <v>44620</v>
      </c>
      <c r="E3323" s="49" t="s">
        <v>2015</v>
      </c>
      <c r="F3323" t="s">
        <v>1939</v>
      </c>
      <c r="H3323" s="3">
        <v>50000</v>
      </c>
      <c r="I3323" s="3">
        <f t="shared" si="55"/>
        <v>4716160.8399999989</v>
      </c>
    </row>
    <row r="3324" spans="1:10" x14ac:dyDescent="0.25">
      <c r="B3324">
        <v>292</v>
      </c>
      <c r="F3324" t="s">
        <v>1858</v>
      </c>
      <c r="H3324" s="3">
        <v>3169.52</v>
      </c>
      <c r="I3324" s="3">
        <f t="shared" si="55"/>
        <v>4712991.3199999994</v>
      </c>
    </row>
    <row r="3326" spans="1:10" x14ac:dyDescent="0.25">
      <c r="G3326" s="108">
        <f>SUM(G3241:G3325)</f>
        <v>1184175</v>
      </c>
      <c r="H3326" s="3">
        <f>SUM(H3241:H3325)</f>
        <v>2170203.73</v>
      </c>
    </row>
    <row r="3328" spans="1:10" x14ac:dyDescent="0.25">
      <c r="A3328" t="s">
        <v>165</v>
      </c>
      <c r="B3328">
        <v>426</v>
      </c>
      <c r="C3328">
        <v>15577</v>
      </c>
      <c r="D3328" s="81">
        <v>44621</v>
      </c>
      <c r="E3328" s="49" t="s">
        <v>2477</v>
      </c>
      <c r="F3328" t="s">
        <v>2478</v>
      </c>
      <c r="H3328" s="3">
        <v>25280</v>
      </c>
      <c r="I3328" s="3">
        <f>+I3324+G3328-H3328</f>
        <v>4687711.3199999994</v>
      </c>
    </row>
    <row r="3329" spans="1:9" x14ac:dyDescent="0.25">
      <c r="C3329">
        <v>15578</v>
      </c>
      <c r="D3329" s="81">
        <v>44621</v>
      </c>
      <c r="E3329" s="49" t="s">
        <v>43</v>
      </c>
      <c r="F3329" t="s">
        <v>43</v>
      </c>
      <c r="I3329" s="3">
        <f t="shared" si="55"/>
        <v>4687711.3199999994</v>
      </c>
    </row>
    <row r="3330" spans="1:9" x14ac:dyDescent="0.25">
      <c r="A3330" t="s">
        <v>165</v>
      </c>
      <c r="B3330">
        <v>344</v>
      </c>
      <c r="C3330">
        <v>15579</v>
      </c>
      <c r="D3330" s="81">
        <v>44621</v>
      </c>
      <c r="E3330" s="49" t="s">
        <v>2479</v>
      </c>
      <c r="F3330" t="s">
        <v>2480</v>
      </c>
      <c r="H3330" s="3">
        <v>55100</v>
      </c>
      <c r="I3330" s="3">
        <f t="shared" si="55"/>
        <v>4632611.3199999994</v>
      </c>
    </row>
    <row r="3331" spans="1:9" x14ac:dyDescent="0.25">
      <c r="A3331" t="s">
        <v>165</v>
      </c>
      <c r="B3331">
        <v>421</v>
      </c>
      <c r="C3331">
        <v>15580</v>
      </c>
      <c r="D3331" s="81">
        <v>44623</v>
      </c>
      <c r="E3331" s="49" t="s">
        <v>2481</v>
      </c>
      <c r="F3331" t="s">
        <v>2482</v>
      </c>
      <c r="H3331" s="3">
        <v>12000</v>
      </c>
      <c r="I3331" s="3">
        <f t="shared" si="55"/>
        <v>4620611.3199999994</v>
      </c>
    </row>
    <row r="3332" spans="1:9" x14ac:dyDescent="0.25">
      <c r="A3332" t="s">
        <v>165</v>
      </c>
      <c r="B3332">
        <v>344</v>
      </c>
      <c r="C3332">
        <v>15581</v>
      </c>
      <c r="D3332" s="81">
        <v>44624</v>
      </c>
      <c r="E3332" s="49" t="s">
        <v>2483</v>
      </c>
      <c r="F3332" t="s">
        <v>2484</v>
      </c>
      <c r="H3332" s="3">
        <v>11970</v>
      </c>
      <c r="I3332" s="3">
        <f t="shared" si="55"/>
        <v>4608641.3199999994</v>
      </c>
    </row>
    <row r="3333" spans="1:9" x14ac:dyDescent="0.25">
      <c r="A3333" t="s">
        <v>165</v>
      </c>
      <c r="B3333">
        <v>426</v>
      </c>
      <c r="C3333">
        <v>15582</v>
      </c>
      <c r="D3333" s="81">
        <v>44627</v>
      </c>
      <c r="E3333" s="49" t="s">
        <v>2669</v>
      </c>
      <c r="F3333" t="s">
        <v>1950</v>
      </c>
      <c r="H3333" s="3">
        <v>4520</v>
      </c>
      <c r="I3333" s="3">
        <f t="shared" si="55"/>
        <v>4604121.3199999994</v>
      </c>
    </row>
    <row r="3334" spans="1:9" x14ac:dyDescent="0.25">
      <c r="A3334" t="s">
        <v>165</v>
      </c>
      <c r="B3334">
        <v>427</v>
      </c>
      <c r="C3334">
        <v>15583</v>
      </c>
      <c r="D3334" s="81">
        <v>44627</v>
      </c>
      <c r="E3334" s="49" t="s">
        <v>2485</v>
      </c>
      <c r="F3334" t="s">
        <v>1847</v>
      </c>
      <c r="H3334" s="3">
        <v>7000</v>
      </c>
      <c r="I3334" s="3">
        <f t="shared" ref="I3334:I3397" si="56">+I3333+G3334-H3334</f>
        <v>4597121.3199999994</v>
      </c>
    </row>
    <row r="3335" spans="1:9" x14ac:dyDescent="0.25">
      <c r="C3335">
        <v>15584</v>
      </c>
      <c r="D3335" s="81">
        <v>44627</v>
      </c>
      <c r="E3335" s="49" t="s">
        <v>43</v>
      </c>
      <c r="F3335" t="s">
        <v>43</v>
      </c>
      <c r="I3335" s="3">
        <f t="shared" si="56"/>
        <v>4597121.3199999994</v>
      </c>
    </row>
    <row r="3336" spans="1:9" x14ac:dyDescent="0.25">
      <c r="A3336" t="s">
        <v>158</v>
      </c>
      <c r="B3336">
        <v>421</v>
      </c>
      <c r="C3336">
        <v>15585</v>
      </c>
      <c r="D3336" s="81">
        <v>44627</v>
      </c>
      <c r="E3336" s="49" t="s">
        <v>62</v>
      </c>
      <c r="F3336" t="s">
        <v>2487</v>
      </c>
      <c r="H3336" s="3">
        <v>10000</v>
      </c>
      <c r="I3336" s="3">
        <f t="shared" si="56"/>
        <v>4587121.3199999994</v>
      </c>
    </row>
    <row r="3337" spans="1:9" x14ac:dyDescent="0.25">
      <c r="A3337" t="s">
        <v>158</v>
      </c>
      <c r="B3337">
        <v>345</v>
      </c>
      <c r="C3337">
        <v>15586</v>
      </c>
      <c r="D3337" s="81">
        <v>44627</v>
      </c>
      <c r="E3337" s="49" t="s">
        <v>2488</v>
      </c>
      <c r="F3337" t="s">
        <v>1963</v>
      </c>
      <c r="H3337" s="3">
        <v>4000</v>
      </c>
      <c r="I3337" s="3">
        <f t="shared" si="56"/>
        <v>4583121.3199999994</v>
      </c>
    </row>
    <row r="3338" spans="1:9" x14ac:dyDescent="0.25">
      <c r="A3338" t="s">
        <v>158</v>
      </c>
      <c r="B3338">
        <v>426</v>
      </c>
      <c r="C3338">
        <v>15587</v>
      </c>
      <c r="D3338" s="81">
        <v>44627</v>
      </c>
      <c r="E3338" s="49" t="s">
        <v>2489</v>
      </c>
      <c r="F3338" t="s">
        <v>2478</v>
      </c>
      <c r="H3338" s="3">
        <v>18197</v>
      </c>
      <c r="I3338" s="3">
        <f t="shared" si="56"/>
        <v>4564924.3199999994</v>
      </c>
    </row>
    <row r="3339" spans="1:9" x14ac:dyDescent="0.25">
      <c r="C3339">
        <v>15588</v>
      </c>
      <c r="D3339" s="81">
        <v>44627</v>
      </c>
      <c r="E3339" s="49" t="s">
        <v>43</v>
      </c>
      <c r="F3339" t="s">
        <v>43</v>
      </c>
      <c r="I3339" s="3">
        <f t="shared" si="56"/>
        <v>4564924.3199999994</v>
      </c>
    </row>
    <row r="3340" spans="1:9" x14ac:dyDescent="0.25">
      <c r="C3340">
        <v>15589</v>
      </c>
      <c r="D3340" s="81">
        <v>44627</v>
      </c>
      <c r="E3340" s="49" t="s">
        <v>43</v>
      </c>
      <c r="F3340" t="s">
        <v>43</v>
      </c>
      <c r="I3340" s="3">
        <f t="shared" si="56"/>
        <v>4564924.3199999994</v>
      </c>
    </row>
    <row r="3341" spans="1:9" x14ac:dyDescent="0.25">
      <c r="A3341" t="s">
        <v>158</v>
      </c>
      <c r="B3341">
        <v>293</v>
      </c>
      <c r="C3341">
        <v>15590</v>
      </c>
      <c r="D3341" s="81">
        <v>44627</v>
      </c>
      <c r="E3341" s="49" t="s">
        <v>2490</v>
      </c>
      <c r="F3341" t="s">
        <v>2491</v>
      </c>
      <c r="H3341" s="3">
        <v>25650</v>
      </c>
      <c r="I3341" s="3">
        <f t="shared" si="56"/>
        <v>4539274.3199999994</v>
      </c>
    </row>
    <row r="3342" spans="1:9" x14ac:dyDescent="0.25">
      <c r="D3342" s="81">
        <v>44628</v>
      </c>
      <c r="E3342" s="49" t="s">
        <v>41</v>
      </c>
      <c r="F3342" t="s">
        <v>41</v>
      </c>
      <c r="G3342" s="108">
        <v>1000000</v>
      </c>
      <c r="I3342" s="3">
        <f t="shared" si="56"/>
        <v>5539274.3199999994</v>
      </c>
    </row>
    <row r="3343" spans="1:9" x14ac:dyDescent="0.25">
      <c r="A3343" t="s">
        <v>158</v>
      </c>
      <c r="B3343">
        <v>122</v>
      </c>
      <c r="C3343">
        <v>15591</v>
      </c>
      <c r="D3343" s="81">
        <v>44629</v>
      </c>
      <c r="E3343" s="49" t="s">
        <v>2492</v>
      </c>
      <c r="F3343" t="s">
        <v>2493</v>
      </c>
      <c r="H3343" s="3">
        <v>20000</v>
      </c>
      <c r="I3343" s="3">
        <f t="shared" si="56"/>
        <v>5519274.3199999994</v>
      </c>
    </row>
    <row r="3344" spans="1:9" x14ac:dyDescent="0.25">
      <c r="A3344" t="s">
        <v>158</v>
      </c>
      <c r="B3344">
        <v>122</v>
      </c>
      <c r="C3344">
        <v>15592</v>
      </c>
      <c r="D3344" s="81">
        <v>44629</v>
      </c>
      <c r="E3344" s="49" t="s">
        <v>2494</v>
      </c>
      <c r="F3344" t="s">
        <v>1896</v>
      </c>
      <c r="H3344" s="3">
        <v>18000</v>
      </c>
      <c r="I3344" s="3">
        <f t="shared" si="56"/>
        <v>5501274.3199999994</v>
      </c>
    </row>
    <row r="3345" spans="1:9" x14ac:dyDescent="0.25">
      <c r="B3345">
        <v>122</v>
      </c>
      <c r="C3345">
        <v>15593</v>
      </c>
      <c r="D3345" s="81">
        <v>44629</v>
      </c>
      <c r="E3345" s="49" t="s">
        <v>2495</v>
      </c>
      <c r="F3345" t="s">
        <v>1783</v>
      </c>
      <c r="H3345" s="3">
        <v>15000</v>
      </c>
      <c r="I3345" s="3">
        <f t="shared" si="56"/>
        <v>5486274.3199999994</v>
      </c>
    </row>
    <row r="3346" spans="1:9" x14ac:dyDescent="0.25">
      <c r="A3346" t="s">
        <v>158</v>
      </c>
      <c r="B3346">
        <v>122</v>
      </c>
      <c r="C3346">
        <v>15594</v>
      </c>
      <c r="D3346" s="81">
        <v>44629</v>
      </c>
      <c r="E3346" s="49" t="s">
        <v>2496</v>
      </c>
      <c r="F3346" t="s">
        <v>1893</v>
      </c>
      <c r="H3346" s="3">
        <v>15000</v>
      </c>
      <c r="I3346" s="3">
        <f t="shared" si="56"/>
        <v>5471274.3199999994</v>
      </c>
    </row>
    <row r="3347" spans="1:9" x14ac:dyDescent="0.25">
      <c r="A3347" t="s">
        <v>158</v>
      </c>
      <c r="B3347">
        <v>122</v>
      </c>
      <c r="C3347">
        <v>15595</v>
      </c>
      <c r="D3347" s="81">
        <v>44629</v>
      </c>
      <c r="E3347" s="49" t="s">
        <v>2497</v>
      </c>
      <c r="F3347" t="s">
        <v>1821</v>
      </c>
      <c r="H3347" s="3">
        <v>15000</v>
      </c>
      <c r="I3347" s="3">
        <f t="shared" si="56"/>
        <v>5456274.3199999994</v>
      </c>
    </row>
    <row r="3348" spans="1:9" x14ac:dyDescent="0.25">
      <c r="A3348" t="s">
        <v>158</v>
      </c>
      <c r="B3348">
        <v>122</v>
      </c>
      <c r="C3348">
        <v>15596</v>
      </c>
      <c r="D3348" s="81">
        <v>44629</v>
      </c>
      <c r="E3348" s="49" t="s">
        <v>2498</v>
      </c>
      <c r="F3348" t="s">
        <v>2055</v>
      </c>
      <c r="H3348" s="3">
        <v>12000</v>
      </c>
      <c r="I3348" s="3">
        <f t="shared" si="56"/>
        <v>5444274.3199999994</v>
      </c>
    </row>
    <row r="3349" spans="1:9" x14ac:dyDescent="0.25">
      <c r="A3349" t="s">
        <v>158</v>
      </c>
      <c r="B3349">
        <v>122</v>
      </c>
      <c r="C3349">
        <v>15597</v>
      </c>
      <c r="D3349" s="81">
        <v>44629</v>
      </c>
      <c r="E3349" s="49" t="s">
        <v>2497</v>
      </c>
      <c r="F3349" t="s">
        <v>1866</v>
      </c>
      <c r="H3349" s="3">
        <v>12000</v>
      </c>
      <c r="I3349" s="3">
        <f t="shared" si="56"/>
        <v>5432274.3199999994</v>
      </c>
    </row>
    <row r="3350" spans="1:9" x14ac:dyDescent="0.25">
      <c r="A3350" t="s">
        <v>158</v>
      </c>
      <c r="B3350">
        <v>122</v>
      </c>
      <c r="C3350">
        <v>15598</v>
      </c>
      <c r="D3350" s="81">
        <v>44629</v>
      </c>
      <c r="E3350" s="49" t="s">
        <v>2499</v>
      </c>
      <c r="F3350" t="s">
        <v>1465</v>
      </c>
      <c r="H3350" s="3">
        <v>10000</v>
      </c>
      <c r="I3350" s="3">
        <f t="shared" si="56"/>
        <v>5422274.3199999994</v>
      </c>
    </row>
    <row r="3351" spans="1:9" x14ac:dyDescent="0.25">
      <c r="A3351" t="s">
        <v>158</v>
      </c>
      <c r="B3351">
        <v>122</v>
      </c>
      <c r="C3351">
        <v>15599</v>
      </c>
      <c r="D3351" s="81">
        <v>44629</v>
      </c>
      <c r="E3351" s="49" t="s">
        <v>2500</v>
      </c>
      <c r="F3351" t="s">
        <v>1582</v>
      </c>
      <c r="H3351" s="3">
        <v>10000</v>
      </c>
      <c r="I3351" s="3">
        <f t="shared" si="56"/>
        <v>5412274.3199999994</v>
      </c>
    </row>
    <row r="3352" spans="1:9" x14ac:dyDescent="0.25">
      <c r="C3352">
        <v>15600</v>
      </c>
      <c r="D3352" s="81">
        <v>44629</v>
      </c>
      <c r="E3352" s="49" t="s">
        <v>43</v>
      </c>
      <c r="F3352" t="s">
        <v>43</v>
      </c>
      <c r="I3352" s="3">
        <f t="shared" si="56"/>
        <v>5412274.3199999994</v>
      </c>
    </row>
    <row r="3353" spans="1:9" x14ac:dyDescent="0.25">
      <c r="A3353" t="s">
        <v>158</v>
      </c>
      <c r="B3353">
        <v>122</v>
      </c>
      <c r="C3353">
        <v>15601</v>
      </c>
      <c r="D3353" s="81">
        <v>44629</v>
      </c>
      <c r="E3353" s="49" t="s">
        <v>2501</v>
      </c>
      <c r="F3353" t="s">
        <v>1534</v>
      </c>
      <c r="H3353" s="3">
        <v>10000</v>
      </c>
      <c r="I3353" s="3">
        <f t="shared" si="56"/>
        <v>5402274.3199999994</v>
      </c>
    </row>
    <row r="3354" spans="1:9" x14ac:dyDescent="0.25">
      <c r="A3354" t="s">
        <v>158</v>
      </c>
      <c r="B3354">
        <v>122</v>
      </c>
      <c r="C3354">
        <v>15602</v>
      </c>
      <c r="D3354" s="81">
        <v>44629</v>
      </c>
      <c r="E3354" s="49" t="s">
        <v>2502</v>
      </c>
      <c r="F3354" t="s">
        <v>1753</v>
      </c>
      <c r="H3354" s="3">
        <v>10000</v>
      </c>
      <c r="I3354" s="3">
        <f t="shared" si="56"/>
        <v>5392274.3199999994</v>
      </c>
    </row>
    <row r="3355" spans="1:9" x14ac:dyDescent="0.25">
      <c r="A3355" t="s">
        <v>158</v>
      </c>
      <c r="B3355">
        <v>122</v>
      </c>
      <c r="C3355">
        <v>15603</v>
      </c>
      <c r="D3355" s="81">
        <v>44629</v>
      </c>
      <c r="E3355" s="49" t="s">
        <v>2503</v>
      </c>
      <c r="F3355" t="s">
        <v>1895</v>
      </c>
      <c r="H3355" s="3">
        <v>10000</v>
      </c>
      <c r="I3355" s="3">
        <f t="shared" si="56"/>
        <v>5382274.3199999994</v>
      </c>
    </row>
    <row r="3356" spans="1:9" x14ac:dyDescent="0.25">
      <c r="A3356" t="s">
        <v>158</v>
      </c>
      <c r="B3356">
        <v>122</v>
      </c>
      <c r="C3356">
        <v>15604</v>
      </c>
      <c r="D3356" s="81">
        <v>44629</v>
      </c>
      <c r="E3356" s="49" t="s">
        <v>2504</v>
      </c>
      <c r="F3356" t="s">
        <v>2505</v>
      </c>
      <c r="H3356" s="3">
        <v>10000</v>
      </c>
      <c r="I3356" s="3">
        <f t="shared" si="56"/>
        <v>5372274.3199999994</v>
      </c>
    </row>
    <row r="3357" spans="1:9" x14ac:dyDescent="0.25">
      <c r="A3357" t="s">
        <v>158</v>
      </c>
      <c r="B3357">
        <v>122</v>
      </c>
      <c r="C3357">
        <v>15605</v>
      </c>
      <c r="D3357" s="81">
        <v>44629</v>
      </c>
      <c r="E3357" s="49" t="s">
        <v>2506</v>
      </c>
      <c r="F3357" t="s">
        <v>1977</v>
      </c>
      <c r="H3357" s="3">
        <v>9000</v>
      </c>
      <c r="I3357" s="3">
        <f t="shared" si="56"/>
        <v>5363274.3199999994</v>
      </c>
    </row>
    <row r="3358" spans="1:9" x14ac:dyDescent="0.25">
      <c r="A3358" t="s">
        <v>158</v>
      </c>
      <c r="B3358">
        <v>122</v>
      </c>
      <c r="C3358">
        <v>15606</v>
      </c>
      <c r="D3358" s="81">
        <v>44629</v>
      </c>
      <c r="E3358" s="49" t="s">
        <v>2508</v>
      </c>
      <c r="F3358" t="s">
        <v>2053</v>
      </c>
      <c r="H3358" s="3">
        <v>15000</v>
      </c>
      <c r="I3358" s="3">
        <f t="shared" si="56"/>
        <v>5348274.3199999994</v>
      </c>
    </row>
    <row r="3359" spans="1:9" x14ac:dyDescent="0.25">
      <c r="A3359" t="s">
        <v>158</v>
      </c>
      <c r="B3359">
        <v>122</v>
      </c>
      <c r="C3359">
        <v>15607</v>
      </c>
      <c r="D3359" s="81">
        <v>44629</v>
      </c>
      <c r="E3359" s="49" t="s">
        <v>2507</v>
      </c>
      <c r="F3359" t="s">
        <v>2054</v>
      </c>
      <c r="H3359" s="3">
        <v>15000</v>
      </c>
      <c r="I3359" s="3">
        <f t="shared" si="56"/>
        <v>5333274.3199999994</v>
      </c>
    </row>
    <row r="3360" spans="1:9" x14ac:dyDescent="0.25">
      <c r="A3360" t="s">
        <v>158</v>
      </c>
      <c r="B3360">
        <v>122</v>
      </c>
      <c r="C3360">
        <v>15608</v>
      </c>
      <c r="D3360" s="81">
        <v>44629</v>
      </c>
      <c r="E3360" s="49" t="s">
        <v>2509</v>
      </c>
      <c r="F3360" t="s">
        <v>1963</v>
      </c>
      <c r="H3360" s="3">
        <v>6000</v>
      </c>
      <c r="I3360" s="3">
        <f t="shared" si="56"/>
        <v>5327274.3199999994</v>
      </c>
    </row>
    <row r="3361" spans="1:9" x14ac:dyDescent="0.25">
      <c r="A3361" t="s">
        <v>158</v>
      </c>
      <c r="B3361">
        <v>421</v>
      </c>
      <c r="C3361">
        <v>15609</v>
      </c>
      <c r="D3361" s="81">
        <v>44629</v>
      </c>
      <c r="E3361" s="49" t="s">
        <v>2510</v>
      </c>
      <c r="F3361" t="s">
        <v>2511</v>
      </c>
      <c r="H3361" s="3">
        <v>20000</v>
      </c>
      <c r="I3361" s="3">
        <f t="shared" si="56"/>
        <v>5307274.3199999994</v>
      </c>
    </row>
    <row r="3362" spans="1:9" x14ac:dyDescent="0.25">
      <c r="A3362" t="s">
        <v>158</v>
      </c>
      <c r="B3362">
        <v>421</v>
      </c>
      <c r="C3362">
        <v>15610</v>
      </c>
      <c r="D3362" s="81">
        <v>44629</v>
      </c>
      <c r="E3362" s="49" t="s">
        <v>2510</v>
      </c>
      <c r="F3362" t="s">
        <v>2512</v>
      </c>
      <c r="H3362" s="3">
        <v>10000</v>
      </c>
      <c r="I3362" s="3">
        <f t="shared" si="56"/>
        <v>5297274.3199999994</v>
      </c>
    </row>
    <row r="3363" spans="1:9" x14ac:dyDescent="0.25">
      <c r="A3363" t="s">
        <v>158</v>
      </c>
      <c r="B3363">
        <v>421</v>
      </c>
      <c r="C3363">
        <v>15611</v>
      </c>
      <c r="D3363" s="81">
        <v>44629</v>
      </c>
      <c r="E3363" s="49" t="s">
        <v>1722</v>
      </c>
      <c r="F3363" t="s">
        <v>2513</v>
      </c>
      <c r="H3363" s="3">
        <v>5000</v>
      </c>
      <c r="I3363" s="3">
        <f t="shared" si="56"/>
        <v>5292274.3199999994</v>
      </c>
    </row>
    <row r="3364" spans="1:9" x14ac:dyDescent="0.25">
      <c r="A3364" t="s">
        <v>158</v>
      </c>
      <c r="B3364">
        <v>421</v>
      </c>
      <c r="C3364">
        <v>15612</v>
      </c>
      <c r="D3364" s="81">
        <v>44629</v>
      </c>
      <c r="E3364" s="49" t="s">
        <v>2514</v>
      </c>
      <c r="F3364" t="s">
        <v>2515</v>
      </c>
      <c r="H3364" s="3">
        <v>20000</v>
      </c>
      <c r="I3364" s="3">
        <f t="shared" si="56"/>
        <v>5272274.3199999994</v>
      </c>
    </row>
    <row r="3365" spans="1:9" x14ac:dyDescent="0.25">
      <c r="A3365" t="s">
        <v>158</v>
      </c>
      <c r="B3365">
        <v>426</v>
      </c>
      <c r="C3365">
        <v>15613</v>
      </c>
      <c r="D3365" s="81">
        <v>44629</v>
      </c>
      <c r="E3365" s="49" t="s">
        <v>2516</v>
      </c>
      <c r="F3365" t="s">
        <v>1953</v>
      </c>
      <c r="H3365" s="3">
        <v>4370</v>
      </c>
      <c r="I3365" s="3">
        <f t="shared" si="56"/>
        <v>5267904.3199999994</v>
      </c>
    </row>
    <row r="3366" spans="1:9" x14ac:dyDescent="0.25">
      <c r="A3366" t="s">
        <v>158</v>
      </c>
      <c r="B3366">
        <v>421</v>
      </c>
      <c r="C3366">
        <v>15614</v>
      </c>
      <c r="D3366" s="81">
        <v>44629</v>
      </c>
      <c r="E3366" s="49" t="s">
        <v>2517</v>
      </c>
      <c r="F3366" t="s">
        <v>2518</v>
      </c>
      <c r="H3366" s="3">
        <v>20000</v>
      </c>
      <c r="I3366" s="3">
        <f t="shared" si="56"/>
        <v>5247904.3199999994</v>
      </c>
    </row>
    <row r="3367" spans="1:9" x14ac:dyDescent="0.25">
      <c r="A3367" t="s">
        <v>158</v>
      </c>
      <c r="B3367">
        <v>426</v>
      </c>
      <c r="C3367">
        <v>15615</v>
      </c>
      <c r="D3367" s="81">
        <v>44629</v>
      </c>
      <c r="E3367" s="49" t="s">
        <v>2519</v>
      </c>
      <c r="F3367" t="s">
        <v>2220</v>
      </c>
      <c r="H3367" s="3">
        <v>3800</v>
      </c>
      <c r="I3367" s="3">
        <f t="shared" si="56"/>
        <v>5244104.3199999994</v>
      </c>
    </row>
    <row r="3368" spans="1:9" x14ac:dyDescent="0.25">
      <c r="A3368" t="s">
        <v>158</v>
      </c>
      <c r="B3368">
        <v>342</v>
      </c>
      <c r="C3368">
        <v>15616</v>
      </c>
      <c r="D3368" s="81">
        <v>44629</v>
      </c>
      <c r="E3368" s="49" t="s">
        <v>2520</v>
      </c>
      <c r="F3368" t="s">
        <v>1687</v>
      </c>
      <c r="H3368" s="3">
        <v>75000</v>
      </c>
      <c r="I3368" s="3">
        <f t="shared" si="56"/>
        <v>5169104.3199999994</v>
      </c>
    </row>
    <row r="3369" spans="1:9" x14ac:dyDescent="0.25">
      <c r="A3369" t="s">
        <v>158</v>
      </c>
      <c r="B3369">
        <v>311</v>
      </c>
      <c r="C3369">
        <v>15617</v>
      </c>
      <c r="D3369" s="81">
        <v>44631</v>
      </c>
      <c r="E3369" s="49" t="s">
        <v>1947</v>
      </c>
      <c r="F3369" t="s">
        <v>70</v>
      </c>
      <c r="H3369" s="3">
        <v>31706</v>
      </c>
      <c r="I3369" s="3">
        <f t="shared" si="56"/>
        <v>5137398.3199999994</v>
      </c>
    </row>
    <row r="3370" spans="1:9" x14ac:dyDescent="0.25">
      <c r="A3370" t="s">
        <v>158</v>
      </c>
      <c r="B3370">
        <v>421</v>
      </c>
      <c r="C3370">
        <v>15618</v>
      </c>
      <c r="D3370" s="81">
        <v>44634</v>
      </c>
      <c r="E3370" s="49" t="s">
        <v>282</v>
      </c>
      <c r="F3370" t="s">
        <v>2521</v>
      </c>
      <c r="H3370" s="3">
        <v>5000</v>
      </c>
      <c r="I3370" s="3">
        <f t="shared" si="56"/>
        <v>5132398.3199999994</v>
      </c>
    </row>
    <row r="3371" spans="1:9" x14ac:dyDescent="0.25">
      <c r="A3371" t="s">
        <v>158</v>
      </c>
      <c r="B3371">
        <v>421</v>
      </c>
      <c r="C3371">
        <v>15619</v>
      </c>
      <c r="D3371" s="81">
        <v>44634</v>
      </c>
      <c r="E3371" s="49" t="s">
        <v>2486</v>
      </c>
      <c r="F3371" t="s">
        <v>2522</v>
      </c>
      <c r="H3371" s="3">
        <v>10000</v>
      </c>
      <c r="I3371" s="3">
        <f t="shared" si="56"/>
        <v>5122398.3199999994</v>
      </c>
    </row>
    <row r="3372" spans="1:9" x14ac:dyDescent="0.25">
      <c r="C3372">
        <v>15620</v>
      </c>
      <c r="D3372" s="81">
        <v>44634</v>
      </c>
      <c r="E3372" s="49" t="s">
        <v>43</v>
      </c>
      <c r="F3372" t="s">
        <v>43</v>
      </c>
      <c r="I3372" s="3">
        <f t="shared" si="56"/>
        <v>5122398.3199999994</v>
      </c>
    </row>
    <row r="3373" spans="1:9" x14ac:dyDescent="0.25">
      <c r="A3373" t="s">
        <v>158</v>
      </c>
      <c r="B3373">
        <v>421</v>
      </c>
      <c r="C3373">
        <v>15621</v>
      </c>
      <c r="D3373" s="81">
        <v>44634</v>
      </c>
      <c r="E3373" s="49" t="s">
        <v>2523</v>
      </c>
      <c r="F3373" t="s">
        <v>2524</v>
      </c>
      <c r="H3373" s="3">
        <v>5000</v>
      </c>
      <c r="I3373" s="3">
        <f t="shared" si="56"/>
        <v>5117398.3199999994</v>
      </c>
    </row>
    <row r="3374" spans="1:9" x14ac:dyDescent="0.25">
      <c r="A3374" t="s">
        <v>158</v>
      </c>
      <c r="B3374">
        <v>428</v>
      </c>
      <c r="C3374">
        <v>15622</v>
      </c>
      <c r="D3374" s="81">
        <v>44634</v>
      </c>
      <c r="E3374" s="49" t="s">
        <v>2525</v>
      </c>
      <c r="F3374" t="s">
        <v>2464</v>
      </c>
      <c r="H3374" s="3">
        <v>4300</v>
      </c>
      <c r="I3374" s="3">
        <f t="shared" si="56"/>
        <v>5113098.3199999994</v>
      </c>
    </row>
    <row r="3375" spans="1:9" x14ac:dyDescent="0.25">
      <c r="A3375" t="s">
        <v>158</v>
      </c>
      <c r="B3375">
        <v>345</v>
      </c>
      <c r="C3375">
        <v>15623</v>
      </c>
      <c r="D3375" s="81">
        <v>44636</v>
      </c>
      <c r="E3375" s="49" t="s">
        <v>2378</v>
      </c>
      <c r="F3375" t="s">
        <v>1765</v>
      </c>
      <c r="H3375" s="3">
        <v>12735</v>
      </c>
      <c r="I3375" s="3">
        <f t="shared" si="56"/>
        <v>5100363.3199999994</v>
      </c>
    </row>
    <row r="3376" spans="1:9" x14ac:dyDescent="0.25">
      <c r="A3376" t="s">
        <v>158</v>
      </c>
      <c r="B3376">
        <v>345</v>
      </c>
      <c r="C3376">
        <v>15624</v>
      </c>
      <c r="D3376" s="81">
        <v>44636</v>
      </c>
      <c r="E3376" s="49" t="s">
        <v>2488</v>
      </c>
      <c r="F3376" t="s">
        <v>1866</v>
      </c>
      <c r="H3376" s="3">
        <v>4000</v>
      </c>
      <c r="I3376" s="3">
        <f t="shared" si="56"/>
        <v>5096363.3199999994</v>
      </c>
    </row>
    <row r="3377" spans="1:9" x14ac:dyDescent="0.25">
      <c r="D3377" s="81">
        <v>44639</v>
      </c>
      <c r="E3377" s="49" t="s">
        <v>41</v>
      </c>
      <c r="F3377" t="s">
        <v>41</v>
      </c>
      <c r="G3377" s="108">
        <v>1000000</v>
      </c>
      <c r="I3377" s="3">
        <f t="shared" si="56"/>
        <v>6096363.3199999994</v>
      </c>
    </row>
    <row r="3378" spans="1:9" x14ac:dyDescent="0.25">
      <c r="A3378" t="s">
        <v>158</v>
      </c>
      <c r="B3378">
        <v>421</v>
      </c>
      <c r="C3378">
        <v>15625</v>
      </c>
      <c r="D3378" s="81">
        <v>44641</v>
      </c>
      <c r="E3378" s="49" t="s">
        <v>2526</v>
      </c>
      <c r="F3378" t="s">
        <v>2527</v>
      </c>
      <c r="H3378" s="3">
        <v>5000</v>
      </c>
      <c r="I3378" s="3">
        <f t="shared" si="56"/>
        <v>6091363.3199999994</v>
      </c>
    </row>
    <row r="3379" spans="1:9" x14ac:dyDescent="0.25">
      <c r="A3379" t="s">
        <v>158</v>
      </c>
      <c r="B3379">
        <v>421</v>
      </c>
      <c r="C3379">
        <v>15626</v>
      </c>
      <c r="D3379" s="81">
        <v>44641</v>
      </c>
      <c r="E3379" s="49" t="s">
        <v>1722</v>
      </c>
      <c r="F3379" t="s">
        <v>2528</v>
      </c>
      <c r="H3379" s="3">
        <v>5000</v>
      </c>
      <c r="I3379" s="3">
        <f t="shared" si="56"/>
        <v>6086363.3199999994</v>
      </c>
    </row>
    <row r="3380" spans="1:9" x14ac:dyDescent="0.25">
      <c r="A3380" t="s">
        <v>158</v>
      </c>
      <c r="B3380">
        <v>426</v>
      </c>
      <c r="C3380">
        <v>15627</v>
      </c>
      <c r="D3380" s="81">
        <v>44641</v>
      </c>
      <c r="E3380" s="49" t="s">
        <v>2529</v>
      </c>
      <c r="F3380" t="s">
        <v>2407</v>
      </c>
      <c r="H3380" s="3">
        <v>9500</v>
      </c>
      <c r="I3380" s="3">
        <f t="shared" si="56"/>
        <v>6076863.3199999994</v>
      </c>
    </row>
    <row r="3381" spans="1:9" x14ac:dyDescent="0.25">
      <c r="B3381">
        <v>421</v>
      </c>
      <c r="C3381">
        <v>15628</v>
      </c>
      <c r="D3381" s="81">
        <v>44641</v>
      </c>
      <c r="E3381" s="49" t="s">
        <v>282</v>
      </c>
      <c r="F3381" t="s">
        <v>2530</v>
      </c>
      <c r="H3381" s="3">
        <v>3000</v>
      </c>
      <c r="I3381" s="3">
        <f t="shared" si="56"/>
        <v>6073863.3199999994</v>
      </c>
    </row>
    <row r="3382" spans="1:9" x14ac:dyDescent="0.25">
      <c r="A3382" t="s">
        <v>158</v>
      </c>
      <c r="B3382">
        <v>426</v>
      </c>
      <c r="C3382">
        <v>15629</v>
      </c>
      <c r="D3382" s="81">
        <v>44642</v>
      </c>
      <c r="E3382" s="49" t="s">
        <v>2531</v>
      </c>
      <c r="F3382" t="s">
        <v>2532</v>
      </c>
      <c r="H3382" s="3">
        <v>28000</v>
      </c>
      <c r="I3382" s="3">
        <f t="shared" si="56"/>
        <v>6045863.3199999994</v>
      </c>
    </row>
    <row r="3383" spans="1:9" x14ac:dyDescent="0.25">
      <c r="A3383" t="s">
        <v>158</v>
      </c>
      <c r="B3383">
        <v>344</v>
      </c>
      <c r="C3383">
        <v>15630</v>
      </c>
      <c r="D3383" s="81">
        <v>44642</v>
      </c>
      <c r="E3383" s="49" t="s">
        <v>2533</v>
      </c>
      <c r="F3383" t="s">
        <v>2484</v>
      </c>
      <c r="H3383" s="3">
        <v>3515</v>
      </c>
      <c r="I3383" s="3">
        <f t="shared" si="56"/>
        <v>6042348.3199999994</v>
      </c>
    </row>
    <row r="3384" spans="1:9" x14ac:dyDescent="0.25">
      <c r="A3384" t="s">
        <v>158</v>
      </c>
      <c r="B3384">
        <v>311</v>
      </c>
      <c r="C3384">
        <v>15631</v>
      </c>
      <c r="D3384" s="81">
        <v>44643</v>
      </c>
      <c r="E3384" s="49" t="s">
        <v>2534</v>
      </c>
      <c r="F3384" t="s">
        <v>1727</v>
      </c>
      <c r="H3384" s="3">
        <v>13023</v>
      </c>
      <c r="I3384" s="3">
        <f t="shared" si="56"/>
        <v>6029325.3199999994</v>
      </c>
    </row>
    <row r="3385" spans="1:9" x14ac:dyDescent="0.25">
      <c r="A3385" t="s">
        <v>158</v>
      </c>
      <c r="B3385">
        <v>343</v>
      </c>
      <c r="C3385">
        <v>15632</v>
      </c>
      <c r="D3385" s="81">
        <v>44643</v>
      </c>
      <c r="E3385" s="49" t="s">
        <v>2535</v>
      </c>
      <c r="F3385" t="s">
        <v>2536</v>
      </c>
      <c r="H3385" s="3">
        <v>47460</v>
      </c>
      <c r="I3385" s="3">
        <f t="shared" si="56"/>
        <v>5981865.3199999994</v>
      </c>
    </row>
    <row r="3386" spans="1:9" x14ac:dyDescent="0.25">
      <c r="A3386" t="s">
        <v>158</v>
      </c>
      <c r="B3386">
        <v>343</v>
      </c>
      <c r="C3386">
        <v>15633</v>
      </c>
      <c r="D3386" s="81">
        <v>44643</v>
      </c>
      <c r="E3386" s="49" t="s">
        <v>2537</v>
      </c>
      <c r="F3386" t="s">
        <v>2536</v>
      </c>
      <c r="H3386" s="3">
        <v>20900</v>
      </c>
      <c r="I3386" s="3">
        <f t="shared" si="56"/>
        <v>5960965.3199999994</v>
      </c>
    </row>
    <row r="3387" spans="1:9" x14ac:dyDescent="0.25">
      <c r="A3387" t="s">
        <v>158</v>
      </c>
      <c r="B3387">
        <v>122</v>
      </c>
      <c r="C3387">
        <v>15634</v>
      </c>
      <c r="D3387" s="81">
        <v>44643</v>
      </c>
      <c r="E3387" s="49" t="s">
        <v>2538</v>
      </c>
      <c r="F3387" t="s">
        <v>2493</v>
      </c>
      <c r="H3387" s="3">
        <v>20000</v>
      </c>
      <c r="I3387" s="3">
        <f t="shared" si="56"/>
        <v>5940965.3199999994</v>
      </c>
    </row>
    <row r="3388" spans="1:9" x14ac:dyDescent="0.25">
      <c r="A3388" t="s">
        <v>158</v>
      </c>
      <c r="B3388">
        <v>122</v>
      </c>
      <c r="C3388">
        <v>15635</v>
      </c>
      <c r="D3388" s="81">
        <v>44643</v>
      </c>
      <c r="E3388" s="49" t="s">
        <v>2196</v>
      </c>
      <c r="F3388" t="s">
        <v>1896</v>
      </c>
      <c r="H3388" s="3">
        <v>18000</v>
      </c>
      <c r="I3388" s="3">
        <f t="shared" si="56"/>
        <v>5922965.3199999994</v>
      </c>
    </row>
    <row r="3389" spans="1:9" x14ac:dyDescent="0.25">
      <c r="B3389">
        <v>122</v>
      </c>
      <c r="C3389">
        <v>15636</v>
      </c>
      <c r="D3389" s="81">
        <v>44643</v>
      </c>
      <c r="E3389" s="49" t="s">
        <v>2539</v>
      </c>
      <c r="F3389" t="s">
        <v>1783</v>
      </c>
      <c r="H3389" s="3">
        <v>15000</v>
      </c>
      <c r="I3389" s="3">
        <f t="shared" si="56"/>
        <v>5907965.3199999994</v>
      </c>
    </row>
    <row r="3390" spans="1:9" x14ac:dyDescent="0.25">
      <c r="A3390" t="s">
        <v>158</v>
      </c>
      <c r="B3390">
        <v>122</v>
      </c>
      <c r="C3390">
        <v>15637</v>
      </c>
      <c r="D3390" s="81">
        <v>44643</v>
      </c>
      <c r="E3390" s="49" t="s">
        <v>2112</v>
      </c>
      <c r="F3390" t="s">
        <v>1893</v>
      </c>
      <c r="H3390" s="3">
        <v>15000</v>
      </c>
      <c r="I3390" s="3">
        <f t="shared" si="56"/>
        <v>5892965.3199999994</v>
      </c>
    </row>
    <row r="3391" spans="1:9" x14ac:dyDescent="0.25">
      <c r="A3391" t="s">
        <v>158</v>
      </c>
      <c r="B3391">
        <v>122</v>
      </c>
      <c r="C3391">
        <v>15638</v>
      </c>
      <c r="D3391" s="81">
        <v>44643</v>
      </c>
      <c r="E3391" s="49" t="s">
        <v>2113</v>
      </c>
      <c r="F3391" t="s">
        <v>1821</v>
      </c>
      <c r="H3391" s="3">
        <v>15000</v>
      </c>
      <c r="I3391" s="3">
        <f t="shared" si="56"/>
        <v>5877965.3199999994</v>
      </c>
    </row>
    <row r="3392" spans="1:9" x14ac:dyDescent="0.25">
      <c r="A3392" t="s">
        <v>158</v>
      </c>
      <c r="B3392">
        <v>122</v>
      </c>
      <c r="C3392">
        <v>15639</v>
      </c>
      <c r="D3392" s="81">
        <v>44643</v>
      </c>
      <c r="E3392" s="49" t="s">
        <v>2540</v>
      </c>
      <c r="F3392" t="s">
        <v>2055</v>
      </c>
      <c r="H3392" s="3">
        <v>12000</v>
      </c>
      <c r="I3392" s="3">
        <f t="shared" si="56"/>
        <v>5865965.3199999994</v>
      </c>
    </row>
    <row r="3393" spans="1:9" x14ac:dyDescent="0.25">
      <c r="A3393" t="s">
        <v>158</v>
      </c>
      <c r="B3393">
        <v>122</v>
      </c>
      <c r="C3393">
        <v>15640</v>
      </c>
      <c r="D3393" s="81">
        <v>44643</v>
      </c>
      <c r="E3393" s="49" t="s">
        <v>2113</v>
      </c>
      <c r="F3393" t="s">
        <v>1866</v>
      </c>
      <c r="H3393" s="3">
        <v>12000</v>
      </c>
      <c r="I3393" s="3">
        <f t="shared" si="56"/>
        <v>5853965.3199999994</v>
      </c>
    </row>
    <row r="3394" spans="1:9" x14ac:dyDescent="0.25">
      <c r="A3394" t="s">
        <v>158</v>
      </c>
      <c r="B3394">
        <v>122</v>
      </c>
      <c r="C3394">
        <v>15641</v>
      </c>
      <c r="D3394" s="81">
        <v>44643</v>
      </c>
      <c r="E3394" s="49" t="s">
        <v>2115</v>
      </c>
      <c r="F3394" t="s">
        <v>1753</v>
      </c>
      <c r="H3394" s="3">
        <v>10000</v>
      </c>
      <c r="I3394" s="3">
        <f t="shared" si="56"/>
        <v>5843965.3199999994</v>
      </c>
    </row>
    <row r="3395" spans="1:9" x14ac:dyDescent="0.25">
      <c r="A3395" t="s">
        <v>158</v>
      </c>
      <c r="B3395">
        <v>122</v>
      </c>
      <c r="C3395">
        <v>15642</v>
      </c>
      <c r="D3395" s="81">
        <v>44643</v>
      </c>
      <c r="E3395" s="49" t="s">
        <v>2114</v>
      </c>
      <c r="F3395" t="s">
        <v>1895</v>
      </c>
      <c r="H3395" s="3">
        <v>10000</v>
      </c>
      <c r="I3395" s="3">
        <f t="shared" si="56"/>
        <v>5833965.3199999994</v>
      </c>
    </row>
    <row r="3396" spans="1:9" x14ac:dyDescent="0.25">
      <c r="A3396" t="s">
        <v>158</v>
      </c>
      <c r="B3396">
        <v>122</v>
      </c>
      <c r="C3396">
        <v>15643</v>
      </c>
      <c r="D3396" s="81">
        <v>44643</v>
      </c>
      <c r="E3396" s="49" t="s">
        <v>2541</v>
      </c>
      <c r="F3396" t="s">
        <v>1534</v>
      </c>
      <c r="H3396" s="3">
        <v>10000</v>
      </c>
      <c r="I3396" s="3">
        <f t="shared" si="56"/>
        <v>5823965.3199999994</v>
      </c>
    </row>
    <row r="3397" spans="1:9" x14ac:dyDescent="0.25">
      <c r="A3397" t="s">
        <v>158</v>
      </c>
      <c r="B3397">
        <v>122</v>
      </c>
      <c r="C3397">
        <v>15644</v>
      </c>
      <c r="D3397" s="81">
        <v>44643</v>
      </c>
      <c r="E3397" s="49" t="s">
        <v>2203</v>
      </c>
      <c r="F3397" t="s">
        <v>1582</v>
      </c>
      <c r="H3397" s="3">
        <v>10000</v>
      </c>
      <c r="I3397" s="3">
        <f t="shared" si="56"/>
        <v>5813965.3199999994</v>
      </c>
    </row>
    <row r="3398" spans="1:9" x14ac:dyDescent="0.25">
      <c r="A3398" t="s">
        <v>158</v>
      </c>
      <c r="B3398">
        <v>122</v>
      </c>
      <c r="C3398">
        <v>15645</v>
      </c>
      <c r="D3398" s="81">
        <v>44643</v>
      </c>
      <c r="E3398" s="49" t="s">
        <v>2117</v>
      </c>
      <c r="F3398" t="s">
        <v>1465</v>
      </c>
      <c r="H3398" s="3">
        <v>10000</v>
      </c>
      <c r="I3398" s="3">
        <f t="shared" ref="I3398:I3462" si="57">+I3397+G3398-H3398</f>
        <v>5803965.3199999994</v>
      </c>
    </row>
    <row r="3399" spans="1:9" x14ac:dyDescent="0.25">
      <c r="B3399">
        <v>122</v>
      </c>
      <c r="C3399">
        <v>15646</v>
      </c>
      <c r="D3399" s="81">
        <v>44643</v>
      </c>
      <c r="E3399" s="49" t="s">
        <v>2119</v>
      </c>
      <c r="F3399" t="s">
        <v>1977</v>
      </c>
      <c r="H3399" s="3">
        <v>9000</v>
      </c>
      <c r="I3399" s="3">
        <f t="shared" si="57"/>
        <v>5794965.3199999994</v>
      </c>
    </row>
    <row r="3400" spans="1:9" x14ac:dyDescent="0.25">
      <c r="A3400" t="s">
        <v>158</v>
      </c>
      <c r="B3400">
        <v>122</v>
      </c>
      <c r="C3400">
        <v>15647</v>
      </c>
      <c r="D3400" s="81">
        <v>44643</v>
      </c>
      <c r="E3400" s="49" t="s">
        <v>2542</v>
      </c>
      <c r="F3400" t="s">
        <v>2505</v>
      </c>
      <c r="H3400" s="3">
        <v>10000</v>
      </c>
      <c r="I3400" s="3">
        <f t="shared" si="57"/>
        <v>5784965.3199999994</v>
      </c>
    </row>
    <row r="3401" spans="1:9" x14ac:dyDescent="0.25">
      <c r="A3401" t="s">
        <v>158</v>
      </c>
      <c r="B3401">
        <v>122</v>
      </c>
      <c r="C3401">
        <v>15648</v>
      </c>
      <c r="D3401" s="81">
        <v>44643</v>
      </c>
      <c r="E3401" s="49" t="s">
        <v>2540</v>
      </c>
      <c r="F3401" t="s">
        <v>2053</v>
      </c>
      <c r="H3401" s="3">
        <v>15000</v>
      </c>
      <c r="I3401" s="3">
        <f t="shared" si="57"/>
        <v>5769965.3199999994</v>
      </c>
    </row>
    <row r="3402" spans="1:9" x14ac:dyDescent="0.25">
      <c r="A3402" t="s">
        <v>158</v>
      </c>
      <c r="B3402">
        <v>122</v>
      </c>
      <c r="C3402">
        <v>15649</v>
      </c>
      <c r="D3402" s="81">
        <v>44643</v>
      </c>
      <c r="E3402" s="49" t="s">
        <v>2543</v>
      </c>
      <c r="F3402" t="s">
        <v>2054</v>
      </c>
      <c r="H3402" s="3">
        <v>15000</v>
      </c>
      <c r="I3402" s="3">
        <f t="shared" si="57"/>
        <v>5754965.3199999994</v>
      </c>
    </row>
    <row r="3403" spans="1:9" x14ac:dyDescent="0.25">
      <c r="A3403" t="s">
        <v>158</v>
      </c>
      <c r="B3403">
        <v>122</v>
      </c>
      <c r="C3403">
        <v>15650</v>
      </c>
      <c r="D3403" s="81">
        <v>44643</v>
      </c>
      <c r="E3403" s="49" t="s">
        <v>2544</v>
      </c>
      <c r="F3403" t="s">
        <v>1963</v>
      </c>
      <c r="H3403" s="3">
        <v>6000</v>
      </c>
      <c r="I3403" s="3">
        <f t="shared" si="57"/>
        <v>5748965.3199999994</v>
      </c>
    </row>
    <row r="3404" spans="1:9" x14ac:dyDescent="0.25">
      <c r="A3404" t="s">
        <v>158</v>
      </c>
      <c r="B3404">
        <v>421</v>
      </c>
      <c r="C3404">
        <v>15651</v>
      </c>
      <c r="D3404" s="81">
        <v>44643</v>
      </c>
      <c r="E3404" s="49" t="s">
        <v>2638</v>
      </c>
      <c r="F3404" t="s">
        <v>2545</v>
      </c>
      <c r="H3404" s="3">
        <v>6000</v>
      </c>
      <c r="I3404" s="3">
        <f t="shared" si="57"/>
        <v>5742965.3199999994</v>
      </c>
    </row>
    <row r="3405" spans="1:9" x14ac:dyDescent="0.25">
      <c r="A3405" t="s">
        <v>158</v>
      </c>
      <c r="B3405">
        <v>122</v>
      </c>
      <c r="C3405">
        <v>15652</v>
      </c>
      <c r="D3405" s="81">
        <v>44643</v>
      </c>
      <c r="E3405" s="49" t="s">
        <v>2199</v>
      </c>
      <c r="F3405" t="s">
        <v>2546</v>
      </c>
      <c r="H3405" s="3">
        <v>7130</v>
      </c>
      <c r="I3405" s="3">
        <f t="shared" si="57"/>
        <v>5735835.3199999994</v>
      </c>
    </row>
    <row r="3406" spans="1:9" x14ac:dyDescent="0.25">
      <c r="A3406" t="s">
        <v>158</v>
      </c>
      <c r="B3406">
        <v>426</v>
      </c>
      <c r="C3406">
        <v>15653</v>
      </c>
      <c r="D3406" s="81">
        <v>44644</v>
      </c>
      <c r="E3406" s="49" t="s">
        <v>2547</v>
      </c>
      <c r="F3406" t="s">
        <v>1687</v>
      </c>
      <c r="H3406" s="3">
        <v>13260</v>
      </c>
      <c r="I3406" s="3">
        <f t="shared" si="57"/>
        <v>5722575.3199999994</v>
      </c>
    </row>
    <row r="3407" spans="1:9" x14ac:dyDescent="0.25">
      <c r="A3407" t="s">
        <v>158</v>
      </c>
      <c r="B3407">
        <v>151</v>
      </c>
      <c r="C3407">
        <v>15654</v>
      </c>
      <c r="D3407" s="81">
        <v>44644</v>
      </c>
      <c r="E3407" s="49" t="s">
        <v>2670</v>
      </c>
      <c r="F3407" t="s">
        <v>1937</v>
      </c>
      <c r="H3407" s="3">
        <v>9590</v>
      </c>
      <c r="I3407" s="3">
        <f t="shared" si="57"/>
        <v>5712985.3199999994</v>
      </c>
    </row>
    <row r="3408" spans="1:9" x14ac:dyDescent="0.25">
      <c r="A3408" t="s">
        <v>158</v>
      </c>
      <c r="B3408">
        <v>426</v>
      </c>
      <c r="C3408">
        <v>15655</v>
      </c>
      <c r="D3408" s="81">
        <v>44644</v>
      </c>
      <c r="E3408" s="49" t="s">
        <v>2548</v>
      </c>
      <c r="F3408" t="s">
        <v>1939</v>
      </c>
      <c r="H3408" s="3">
        <v>15530</v>
      </c>
      <c r="I3408" s="3">
        <f t="shared" si="57"/>
        <v>5697455.3199999994</v>
      </c>
    </row>
    <row r="3409" spans="1:9" x14ac:dyDescent="0.25">
      <c r="D3409" s="81">
        <v>44644</v>
      </c>
      <c r="E3409" s="49" t="s">
        <v>41</v>
      </c>
      <c r="F3409" t="s">
        <v>41</v>
      </c>
      <c r="G3409" s="108">
        <v>92087.5</v>
      </c>
      <c r="I3409" s="3">
        <f t="shared" si="57"/>
        <v>5789542.8199999994</v>
      </c>
    </row>
    <row r="3410" spans="1:9" x14ac:dyDescent="0.25">
      <c r="B3410">
        <v>421</v>
      </c>
      <c r="C3410">
        <v>15656</v>
      </c>
      <c r="D3410" s="81">
        <v>44644</v>
      </c>
      <c r="E3410" s="49" t="s">
        <v>62</v>
      </c>
      <c r="F3410" t="s">
        <v>2549</v>
      </c>
      <c r="H3410" s="3">
        <v>5000</v>
      </c>
      <c r="I3410" s="3">
        <f t="shared" si="57"/>
        <v>5784542.8199999994</v>
      </c>
    </row>
    <row r="3411" spans="1:9" x14ac:dyDescent="0.25">
      <c r="B3411">
        <v>426</v>
      </c>
      <c r="C3411">
        <v>15657</v>
      </c>
      <c r="D3411" s="81">
        <v>44644</v>
      </c>
      <c r="E3411" s="49" t="s">
        <v>2550</v>
      </c>
      <c r="F3411" t="s">
        <v>2551</v>
      </c>
      <c r="H3411" s="3">
        <v>24860</v>
      </c>
      <c r="I3411" s="3">
        <f t="shared" si="57"/>
        <v>5759682.8199999994</v>
      </c>
    </row>
    <row r="3412" spans="1:9" x14ac:dyDescent="0.25">
      <c r="A3412" t="s">
        <v>158</v>
      </c>
      <c r="B3412">
        <v>421</v>
      </c>
      <c r="C3412">
        <v>15658</v>
      </c>
      <c r="D3412" s="81">
        <v>44645</v>
      </c>
      <c r="E3412" s="49" t="s">
        <v>2552</v>
      </c>
      <c r="F3412" t="s">
        <v>2175</v>
      </c>
      <c r="H3412" s="3">
        <v>12000</v>
      </c>
      <c r="I3412" s="3">
        <f t="shared" si="57"/>
        <v>5747682.8199999994</v>
      </c>
    </row>
    <row r="3413" spans="1:9" x14ac:dyDescent="0.25">
      <c r="A3413" t="s">
        <v>158</v>
      </c>
      <c r="B3413">
        <v>421</v>
      </c>
      <c r="C3413">
        <v>15659</v>
      </c>
      <c r="D3413" s="81">
        <v>44645</v>
      </c>
      <c r="E3413" s="49" t="s">
        <v>2553</v>
      </c>
      <c r="F3413" t="s">
        <v>2554</v>
      </c>
      <c r="H3413" s="3">
        <v>10000</v>
      </c>
      <c r="I3413" s="3">
        <f t="shared" si="57"/>
        <v>5737682.8199999994</v>
      </c>
    </row>
    <row r="3414" spans="1:9" x14ac:dyDescent="0.25">
      <c r="B3414">
        <v>421</v>
      </c>
      <c r="C3414">
        <v>15660</v>
      </c>
      <c r="D3414" s="81">
        <v>44645</v>
      </c>
      <c r="E3414" s="49" t="s">
        <v>2555</v>
      </c>
      <c r="F3414" t="s">
        <v>2556</v>
      </c>
      <c r="H3414" s="3">
        <v>6500</v>
      </c>
      <c r="I3414" s="3">
        <f t="shared" si="57"/>
        <v>5731182.8199999994</v>
      </c>
    </row>
    <row r="3415" spans="1:9" x14ac:dyDescent="0.25">
      <c r="B3415">
        <v>421</v>
      </c>
      <c r="C3415">
        <v>15661</v>
      </c>
      <c r="D3415" s="81">
        <v>44645</v>
      </c>
      <c r="E3415" s="49" t="s">
        <v>62</v>
      </c>
      <c r="F3415" t="s">
        <v>2557</v>
      </c>
      <c r="H3415" s="3">
        <v>5000</v>
      </c>
      <c r="I3415" s="3">
        <f t="shared" si="57"/>
        <v>5726182.8199999994</v>
      </c>
    </row>
    <row r="3416" spans="1:9" x14ac:dyDescent="0.25">
      <c r="A3416" t="s">
        <v>158</v>
      </c>
      <c r="B3416">
        <v>421</v>
      </c>
      <c r="C3416">
        <v>15662</v>
      </c>
      <c r="D3416" s="81">
        <v>44645</v>
      </c>
      <c r="E3416" s="49" t="s">
        <v>2558</v>
      </c>
      <c r="F3416" t="s">
        <v>2559</v>
      </c>
      <c r="H3416" s="3">
        <v>68000</v>
      </c>
      <c r="I3416" s="3">
        <f t="shared" si="57"/>
        <v>5658182.8199999994</v>
      </c>
    </row>
    <row r="3417" spans="1:9" x14ac:dyDescent="0.25">
      <c r="C3417">
        <v>15663</v>
      </c>
      <c r="D3417" s="81">
        <v>44648</v>
      </c>
      <c r="E3417" s="49" t="s">
        <v>43</v>
      </c>
      <c r="F3417" t="s">
        <v>43</v>
      </c>
      <c r="I3417" s="3">
        <f t="shared" si="57"/>
        <v>5658182.8199999994</v>
      </c>
    </row>
    <row r="3418" spans="1:9" x14ac:dyDescent="0.25">
      <c r="B3418">
        <v>343</v>
      </c>
      <c r="C3418">
        <v>15664</v>
      </c>
      <c r="D3418" s="81">
        <v>44648</v>
      </c>
      <c r="E3418" s="49" t="s">
        <v>2560</v>
      </c>
      <c r="F3418" t="s">
        <v>2561</v>
      </c>
      <c r="H3418" s="3">
        <v>19288</v>
      </c>
      <c r="I3418" s="3">
        <f t="shared" si="57"/>
        <v>5638894.8199999994</v>
      </c>
    </row>
    <row r="3419" spans="1:9" x14ac:dyDescent="0.25">
      <c r="A3419" t="s">
        <v>158</v>
      </c>
      <c r="B3419">
        <v>421</v>
      </c>
      <c r="C3419">
        <v>15665</v>
      </c>
      <c r="D3419" s="81">
        <v>44648</v>
      </c>
      <c r="E3419" s="49" t="s">
        <v>2562</v>
      </c>
      <c r="F3419" t="s">
        <v>2563</v>
      </c>
      <c r="H3419" s="3">
        <v>10000</v>
      </c>
      <c r="I3419" s="3">
        <f t="shared" si="57"/>
        <v>5628894.8199999994</v>
      </c>
    </row>
    <row r="3420" spans="1:9" x14ac:dyDescent="0.25">
      <c r="A3420" t="s">
        <v>158</v>
      </c>
      <c r="B3420">
        <v>293</v>
      </c>
      <c r="C3420">
        <v>15666</v>
      </c>
      <c r="D3420" s="81">
        <v>44648</v>
      </c>
      <c r="E3420" s="49" t="s">
        <v>2564</v>
      </c>
      <c r="F3420" t="s">
        <v>2565</v>
      </c>
      <c r="H3420" s="3">
        <v>3610</v>
      </c>
      <c r="I3420" s="3">
        <f t="shared" si="57"/>
        <v>5625284.8199999994</v>
      </c>
    </row>
    <row r="3421" spans="1:9" x14ac:dyDescent="0.25">
      <c r="A3421" t="s">
        <v>158</v>
      </c>
      <c r="B3421">
        <v>343</v>
      </c>
      <c r="C3421">
        <v>15667</v>
      </c>
      <c r="D3421" s="81">
        <v>44648</v>
      </c>
      <c r="E3421" s="49" t="s">
        <v>2566</v>
      </c>
      <c r="F3421" t="s">
        <v>2567</v>
      </c>
      <c r="H3421" s="3">
        <v>148188.06</v>
      </c>
      <c r="I3421" s="3">
        <f t="shared" si="57"/>
        <v>5477096.7599999998</v>
      </c>
    </row>
    <row r="3422" spans="1:9" x14ac:dyDescent="0.25">
      <c r="A3422" t="s">
        <v>158</v>
      </c>
      <c r="B3422">
        <v>421</v>
      </c>
      <c r="C3422">
        <v>15668</v>
      </c>
      <c r="D3422" s="81">
        <v>44648</v>
      </c>
      <c r="E3422" s="49" t="s">
        <v>2568</v>
      </c>
      <c r="F3422" t="s">
        <v>2567</v>
      </c>
      <c r="H3422" s="3">
        <v>9408</v>
      </c>
      <c r="I3422" s="3">
        <f t="shared" si="57"/>
        <v>5467688.7599999998</v>
      </c>
    </row>
    <row r="3423" spans="1:9" x14ac:dyDescent="0.25">
      <c r="C3423">
        <v>15669</v>
      </c>
      <c r="D3423" s="81">
        <v>44648</v>
      </c>
      <c r="E3423" s="49" t="s">
        <v>43</v>
      </c>
      <c r="F3423" t="s">
        <v>43</v>
      </c>
      <c r="I3423" s="3">
        <f t="shared" si="57"/>
        <v>5467688.7599999998</v>
      </c>
    </row>
    <row r="3424" spans="1:9" x14ac:dyDescent="0.25">
      <c r="A3424" t="s">
        <v>158</v>
      </c>
      <c r="B3424">
        <v>343</v>
      </c>
      <c r="C3424">
        <v>15670</v>
      </c>
      <c r="D3424" s="81">
        <v>44648</v>
      </c>
      <c r="E3424" s="49" t="s">
        <v>2671</v>
      </c>
      <c r="F3424" t="s">
        <v>2569</v>
      </c>
      <c r="H3424" s="3">
        <v>26450</v>
      </c>
      <c r="I3424" s="3">
        <f t="shared" si="57"/>
        <v>5441238.7599999998</v>
      </c>
    </row>
    <row r="3425" spans="1:9" x14ac:dyDescent="0.25">
      <c r="A3425" t="s">
        <v>158</v>
      </c>
      <c r="B3425">
        <v>343</v>
      </c>
      <c r="C3425">
        <v>15671</v>
      </c>
      <c r="D3425" s="81">
        <v>44648</v>
      </c>
      <c r="E3425" s="49" t="s">
        <v>2570</v>
      </c>
      <c r="F3425" t="s">
        <v>2569</v>
      </c>
      <c r="H3425" s="3">
        <v>10848</v>
      </c>
      <c r="I3425" s="3">
        <f t="shared" si="57"/>
        <v>5430390.7599999998</v>
      </c>
    </row>
    <row r="3426" spans="1:9" x14ac:dyDescent="0.25">
      <c r="C3426">
        <v>15672</v>
      </c>
      <c r="D3426" s="81">
        <v>44648</v>
      </c>
      <c r="E3426" s="49" t="s">
        <v>43</v>
      </c>
      <c r="F3426" t="s">
        <v>43</v>
      </c>
      <c r="I3426" s="3">
        <f t="shared" si="57"/>
        <v>5430390.7599999998</v>
      </c>
    </row>
    <row r="3427" spans="1:9" x14ac:dyDescent="0.25">
      <c r="A3427" t="s">
        <v>158</v>
      </c>
      <c r="B3427">
        <v>343</v>
      </c>
      <c r="C3427">
        <v>15673</v>
      </c>
      <c r="D3427" s="81">
        <v>44648</v>
      </c>
      <c r="E3427" s="49" t="s">
        <v>2571</v>
      </c>
      <c r="F3427" t="s">
        <v>2569</v>
      </c>
      <c r="H3427" s="3">
        <v>152520</v>
      </c>
      <c r="I3427" s="3">
        <f t="shared" si="57"/>
        <v>5277870.76</v>
      </c>
    </row>
    <row r="3428" spans="1:9" x14ac:dyDescent="0.25">
      <c r="B3428">
        <v>421</v>
      </c>
      <c r="C3428">
        <v>15674</v>
      </c>
      <c r="D3428" s="81">
        <v>44650</v>
      </c>
      <c r="E3428" s="49" t="s">
        <v>1722</v>
      </c>
      <c r="F3428" t="s">
        <v>2572</v>
      </c>
      <c r="H3428" s="3">
        <v>5000</v>
      </c>
      <c r="I3428" s="3">
        <f t="shared" si="57"/>
        <v>5272870.76</v>
      </c>
    </row>
    <row r="3429" spans="1:9" x14ac:dyDescent="0.25">
      <c r="B3429">
        <v>221</v>
      </c>
      <c r="C3429">
        <v>15675</v>
      </c>
      <c r="D3429" s="81">
        <v>44650</v>
      </c>
      <c r="E3429" s="49" t="s">
        <v>1724</v>
      </c>
      <c r="F3429" t="s">
        <v>1641</v>
      </c>
      <c r="H3429" s="3">
        <v>40885.269999999997</v>
      </c>
      <c r="I3429" s="3">
        <f t="shared" si="57"/>
        <v>5231985.49</v>
      </c>
    </row>
    <row r="3430" spans="1:9" x14ac:dyDescent="0.25">
      <c r="B3430">
        <v>213</v>
      </c>
      <c r="C3430">
        <v>15676</v>
      </c>
      <c r="D3430" s="81">
        <v>44650</v>
      </c>
      <c r="E3430" s="49" t="s">
        <v>1796</v>
      </c>
      <c r="F3430" t="s">
        <v>1939</v>
      </c>
      <c r="H3430" s="3">
        <v>8780</v>
      </c>
      <c r="I3430" s="3">
        <f t="shared" si="57"/>
        <v>5223205.49</v>
      </c>
    </row>
    <row r="3431" spans="1:9" x14ac:dyDescent="0.25">
      <c r="A3431" t="s">
        <v>158</v>
      </c>
      <c r="B3431">
        <v>421</v>
      </c>
      <c r="C3431">
        <v>15677</v>
      </c>
      <c r="D3431" s="81">
        <v>44650</v>
      </c>
      <c r="E3431" s="49" t="s">
        <v>2036</v>
      </c>
      <c r="F3431" t="s">
        <v>2573</v>
      </c>
      <c r="H3431" s="3">
        <v>5000</v>
      </c>
      <c r="I3431" s="3">
        <f t="shared" si="57"/>
        <v>5218205.49</v>
      </c>
    </row>
    <row r="3432" spans="1:9" x14ac:dyDescent="0.25">
      <c r="B3432">
        <v>426</v>
      </c>
      <c r="C3432">
        <v>15678</v>
      </c>
      <c r="D3432" s="81">
        <v>44650</v>
      </c>
      <c r="E3432" s="49" t="s">
        <v>2574</v>
      </c>
      <c r="F3432" t="s">
        <v>2575</v>
      </c>
      <c r="H3432" s="3">
        <v>6000</v>
      </c>
      <c r="I3432" s="3">
        <f t="shared" si="57"/>
        <v>5212205.49</v>
      </c>
    </row>
    <row r="3433" spans="1:9" x14ac:dyDescent="0.25">
      <c r="C3433">
        <v>15679</v>
      </c>
      <c r="D3433" s="81">
        <v>44650</v>
      </c>
      <c r="E3433" s="49" t="s">
        <v>43</v>
      </c>
      <c r="F3433" t="s">
        <v>43</v>
      </c>
      <c r="I3433" s="3">
        <f t="shared" si="57"/>
        <v>5212205.49</v>
      </c>
    </row>
    <row r="3434" spans="1:9" x14ac:dyDescent="0.25">
      <c r="B3434">
        <v>344</v>
      </c>
      <c r="C3434">
        <v>15680</v>
      </c>
      <c r="D3434" s="81">
        <v>44650</v>
      </c>
      <c r="E3434" s="49" t="s">
        <v>2576</v>
      </c>
      <c r="F3434" t="s">
        <v>1573</v>
      </c>
      <c r="H3434" s="3">
        <v>45009</v>
      </c>
      <c r="I3434" s="3">
        <f t="shared" si="57"/>
        <v>5167196.49</v>
      </c>
    </row>
    <row r="3435" spans="1:9" x14ac:dyDescent="0.25">
      <c r="B3435">
        <v>421</v>
      </c>
      <c r="C3435">
        <v>15681</v>
      </c>
      <c r="D3435" s="81">
        <v>44650</v>
      </c>
      <c r="E3435" s="49" t="s">
        <v>62</v>
      </c>
      <c r="F3435" t="s">
        <v>2577</v>
      </c>
      <c r="H3435" s="3">
        <v>5000</v>
      </c>
      <c r="I3435" s="3">
        <f t="shared" si="57"/>
        <v>5162196.49</v>
      </c>
    </row>
    <row r="3436" spans="1:9" x14ac:dyDescent="0.25">
      <c r="B3436">
        <v>241</v>
      </c>
      <c r="C3436">
        <v>15682</v>
      </c>
      <c r="D3436" s="81">
        <v>44650</v>
      </c>
      <c r="E3436" s="49" t="s">
        <v>2578</v>
      </c>
      <c r="F3436" t="s">
        <v>2579</v>
      </c>
      <c r="H3436" s="3">
        <v>14000</v>
      </c>
      <c r="I3436" s="3">
        <f t="shared" si="57"/>
        <v>5148196.49</v>
      </c>
    </row>
    <row r="3437" spans="1:9" x14ac:dyDescent="0.25">
      <c r="B3437">
        <v>421</v>
      </c>
      <c r="C3437">
        <v>15683</v>
      </c>
      <c r="D3437" s="81">
        <v>44650</v>
      </c>
      <c r="E3437" s="49" t="s">
        <v>2580</v>
      </c>
      <c r="F3437" t="s">
        <v>2581</v>
      </c>
      <c r="H3437" s="3">
        <v>5000</v>
      </c>
      <c r="I3437" s="3">
        <f t="shared" si="57"/>
        <v>5143196.49</v>
      </c>
    </row>
    <row r="3438" spans="1:9" x14ac:dyDescent="0.25">
      <c r="B3438">
        <v>421</v>
      </c>
      <c r="C3438">
        <v>15684</v>
      </c>
      <c r="D3438" s="81">
        <v>44650</v>
      </c>
      <c r="E3438" s="49" t="s">
        <v>2580</v>
      </c>
      <c r="F3438" t="s">
        <v>2582</v>
      </c>
      <c r="H3438" s="3">
        <v>5000</v>
      </c>
      <c r="I3438" s="3">
        <f t="shared" si="57"/>
        <v>5138196.49</v>
      </c>
    </row>
    <row r="3439" spans="1:9" x14ac:dyDescent="0.25">
      <c r="B3439">
        <v>421</v>
      </c>
      <c r="C3439">
        <v>15685</v>
      </c>
      <c r="D3439" s="81">
        <v>44650</v>
      </c>
      <c r="E3439" s="49" t="s">
        <v>1722</v>
      </c>
      <c r="F3439" t="s">
        <v>2583</v>
      </c>
      <c r="H3439" s="3">
        <v>5000</v>
      </c>
      <c r="I3439" s="3">
        <f t="shared" si="57"/>
        <v>5133196.49</v>
      </c>
    </row>
    <row r="3440" spans="1:9" x14ac:dyDescent="0.25">
      <c r="B3440">
        <v>428</v>
      </c>
      <c r="C3440">
        <v>15686</v>
      </c>
      <c r="D3440" s="81">
        <v>44650</v>
      </c>
      <c r="E3440" s="49" t="s">
        <v>1960</v>
      </c>
      <c r="F3440" t="s">
        <v>2584</v>
      </c>
      <c r="H3440" s="3">
        <v>37938</v>
      </c>
      <c r="I3440" s="3">
        <f t="shared" si="57"/>
        <v>5095258.49</v>
      </c>
    </row>
    <row r="3441" spans="1:9" x14ac:dyDescent="0.25">
      <c r="B3441">
        <v>421</v>
      </c>
      <c r="C3441">
        <v>15687</v>
      </c>
      <c r="D3441" s="81">
        <v>44650</v>
      </c>
      <c r="E3441" s="49" t="s">
        <v>1885</v>
      </c>
      <c r="F3441" t="s">
        <v>1569</v>
      </c>
      <c r="H3441" s="3">
        <v>11765</v>
      </c>
      <c r="I3441" s="3">
        <f t="shared" si="57"/>
        <v>5083493.49</v>
      </c>
    </row>
    <row r="3442" spans="1:9" x14ac:dyDescent="0.25">
      <c r="B3442">
        <v>311</v>
      </c>
      <c r="C3442">
        <v>15688</v>
      </c>
      <c r="D3442" s="81">
        <v>44650</v>
      </c>
      <c r="E3442" s="49" t="s">
        <v>2585</v>
      </c>
      <c r="F3442" t="s">
        <v>2306</v>
      </c>
      <c r="H3442" s="3">
        <v>10865</v>
      </c>
      <c r="I3442" s="3">
        <f t="shared" si="57"/>
        <v>5072628.49</v>
      </c>
    </row>
    <row r="3443" spans="1:9" x14ac:dyDescent="0.25">
      <c r="B3443">
        <v>421</v>
      </c>
      <c r="C3443">
        <v>15689</v>
      </c>
      <c r="D3443" s="81">
        <v>44650</v>
      </c>
      <c r="E3443" s="49" t="s">
        <v>1722</v>
      </c>
      <c r="F3443" t="s">
        <v>2586</v>
      </c>
      <c r="H3443" s="3">
        <v>5000</v>
      </c>
      <c r="I3443" s="3">
        <f t="shared" si="57"/>
        <v>5067628.49</v>
      </c>
    </row>
    <row r="3444" spans="1:9" x14ac:dyDescent="0.25">
      <c r="B3444">
        <v>421</v>
      </c>
      <c r="C3444">
        <v>15690</v>
      </c>
      <c r="D3444" s="81">
        <v>44650</v>
      </c>
      <c r="E3444" s="49" t="s">
        <v>1722</v>
      </c>
      <c r="F3444" t="s">
        <v>2587</v>
      </c>
      <c r="H3444" s="3">
        <v>5000</v>
      </c>
      <c r="I3444" s="3">
        <f t="shared" si="57"/>
        <v>5062628.49</v>
      </c>
    </row>
    <row r="3445" spans="1:9" x14ac:dyDescent="0.25">
      <c r="B3445">
        <v>421</v>
      </c>
      <c r="C3445">
        <v>15691</v>
      </c>
      <c r="D3445" s="81">
        <v>44650</v>
      </c>
      <c r="E3445" s="49" t="s">
        <v>1722</v>
      </c>
      <c r="F3445" t="s">
        <v>2588</v>
      </c>
      <c r="H3445" s="3">
        <v>5000</v>
      </c>
      <c r="I3445" s="3">
        <f t="shared" si="57"/>
        <v>5057628.49</v>
      </c>
    </row>
    <row r="3446" spans="1:9" x14ac:dyDescent="0.25">
      <c r="B3446">
        <v>421</v>
      </c>
      <c r="C3446">
        <v>15692</v>
      </c>
      <c r="D3446" s="81">
        <v>44650</v>
      </c>
      <c r="E3446" s="49" t="s">
        <v>1722</v>
      </c>
      <c r="F3446" t="s">
        <v>2589</v>
      </c>
      <c r="H3446" s="3">
        <v>5000</v>
      </c>
      <c r="I3446" s="3">
        <f t="shared" si="57"/>
        <v>5052628.49</v>
      </c>
    </row>
    <row r="3447" spans="1:9" x14ac:dyDescent="0.25">
      <c r="B3447">
        <v>293</v>
      </c>
      <c r="C3447">
        <v>15693</v>
      </c>
      <c r="D3447" s="81">
        <v>44650</v>
      </c>
      <c r="E3447" s="49" t="s">
        <v>2590</v>
      </c>
      <c r="F3447" t="s">
        <v>2591</v>
      </c>
      <c r="H3447" s="3">
        <v>37905</v>
      </c>
      <c r="I3447" s="3">
        <f t="shared" si="57"/>
        <v>5014723.49</v>
      </c>
    </row>
    <row r="3448" spans="1:9" x14ac:dyDescent="0.25">
      <c r="D3448" s="81">
        <v>44651</v>
      </c>
      <c r="E3448" s="49" t="s">
        <v>41</v>
      </c>
      <c r="F3448" t="s">
        <v>2636</v>
      </c>
      <c r="G3448" s="108">
        <v>25000</v>
      </c>
      <c r="I3448" s="3">
        <f t="shared" si="57"/>
        <v>5039723.49</v>
      </c>
    </row>
    <row r="3449" spans="1:9" x14ac:dyDescent="0.25">
      <c r="B3449">
        <v>292</v>
      </c>
      <c r="F3449" t="s">
        <v>1858</v>
      </c>
      <c r="H3449" s="3">
        <v>3397.15</v>
      </c>
      <c r="I3449" s="3">
        <f t="shared" si="57"/>
        <v>5036326.34</v>
      </c>
    </row>
    <row r="3451" spans="1:9" x14ac:dyDescent="0.25">
      <c r="G3451" s="108">
        <f>SUM(G3328:G3450)</f>
        <v>2117087.5</v>
      </c>
      <c r="H3451" s="3">
        <f>SUM(H3328:H3450)</f>
        <v>1793752.48</v>
      </c>
    </row>
    <row r="3453" spans="1:9" x14ac:dyDescent="0.25">
      <c r="A3453" t="s">
        <v>165</v>
      </c>
      <c r="B3453">
        <v>231</v>
      </c>
      <c r="C3453">
        <v>15694</v>
      </c>
      <c r="D3453" s="81">
        <v>44652</v>
      </c>
      <c r="E3453" s="49" t="s">
        <v>2592</v>
      </c>
      <c r="F3453" t="s">
        <v>1953</v>
      </c>
      <c r="H3453" s="3">
        <v>8170</v>
      </c>
      <c r="I3453" s="3">
        <f>+I3449+G3453-H3453</f>
        <v>5028156.34</v>
      </c>
    </row>
    <row r="3454" spans="1:9" x14ac:dyDescent="0.25">
      <c r="A3454" t="s">
        <v>165</v>
      </c>
      <c r="B3454">
        <v>421</v>
      </c>
      <c r="C3454">
        <v>15695</v>
      </c>
      <c r="D3454" s="81">
        <v>44652</v>
      </c>
      <c r="E3454" s="49" t="s">
        <v>62</v>
      </c>
      <c r="F3454" t="s">
        <v>2593</v>
      </c>
      <c r="H3454" s="3">
        <v>5000</v>
      </c>
      <c r="I3454" s="3">
        <f t="shared" si="57"/>
        <v>5023156.34</v>
      </c>
    </row>
    <row r="3455" spans="1:9" x14ac:dyDescent="0.25">
      <c r="A3455" t="s">
        <v>158</v>
      </c>
      <c r="B3455">
        <v>426</v>
      </c>
      <c r="C3455">
        <v>15696</v>
      </c>
      <c r="D3455" s="81">
        <v>44652</v>
      </c>
      <c r="E3455" s="49" t="s">
        <v>2594</v>
      </c>
      <c r="F3455" t="s">
        <v>1862</v>
      </c>
      <c r="H3455" s="3">
        <v>20000</v>
      </c>
      <c r="I3455" s="3">
        <f t="shared" si="57"/>
        <v>5003156.34</v>
      </c>
    </row>
    <row r="3456" spans="1:9" x14ac:dyDescent="0.25">
      <c r="A3456" t="s">
        <v>158</v>
      </c>
      <c r="B3456">
        <v>342</v>
      </c>
      <c r="C3456">
        <v>15697</v>
      </c>
      <c r="D3456" s="81">
        <v>44655</v>
      </c>
      <c r="E3456" s="49" t="s">
        <v>2595</v>
      </c>
      <c r="F3456" t="s">
        <v>1687</v>
      </c>
      <c r="H3456" s="3">
        <v>75000</v>
      </c>
      <c r="I3456" s="3">
        <f t="shared" si="57"/>
        <v>4928156.34</v>
      </c>
    </row>
    <row r="3457" spans="1:9" x14ac:dyDescent="0.25">
      <c r="A3457" t="s">
        <v>158</v>
      </c>
      <c r="B3457">
        <v>345</v>
      </c>
      <c r="C3457">
        <v>15698</v>
      </c>
      <c r="D3457" s="81">
        <v>44655</v>
      </c>
      <c r="E3457" s="49" t="s">
        <v>1543</v>
      </c>
      <c r="F3457" t="s">
        <v>1939</v>
      </c>
      <c r="H3457" s="3">
        <v>10000</v>
      </c>
      <c r="I3457" s="3">
        <f t="shared" si="57"/>
        <v>4918156.34</v>
      </c>
    </row>
    <row r="3458" spans="1:9" x14ac:dyDescent="0.25">
      <c r="A3458" t="s">
        <v>158</v>
      </c>
      <c r="B3458">
        <v>421</v>
      </c>
      <c r="C3458">
        <v>15699</v>
      </c>
      <c r="D3458" s="81">
        <v>44655</v>
      </c>
      <c r="E3458" s="49" t="s">
        <v>1722</v>
      </c>
      <c r="F3458" t="s">
        <v>2596</v>
      </c>
      <c r="H3458" s="3">
        <v>15000</v>
      </c>
      <c r="I3458" s="3">
        <f t="shared" si="57"/>
        <v>4903156.34</v>
      </c>
    </row>
    <row r="3459" spans="1:9" x14ac:dyDescent="0.25">
      <c r="A3459" t="s">
        <v>158</v>
      </c>
      <c r="B3459">
        <v>426</v>
      </c>
      <c r="C3459">
        <v>15700</v>
      </c>
      <c r="D3459" s="81">
        <v>44655</v>
      </c>
      <c r="E3459" s="49" t="s">
        <v>2597</v>
      </c>
      <c r="F3459" t="s">
        <v>2133</v>
      </c>
      <c r="H3459" s="3">
        <v>10450</v>
      </c>
      <c r="I3459" s="3">
        <f t="shared" si="57"/>
        <v>4892706.34</v>
      </c>
    </row>
    <row r="3460" spans="1:9" x14ac:dyDescent="0.25">
      <c r="A3460" t="s">
        <v>158</v>
      </c>
      <c r="B3460">
        <v>421</v>
      </c>
      <c r="C3460">
        <v>15701</v>
      </c>
      <c r="D3460" s="81">
        <v>44656</v>
      </c>
      <c r="E3460" s="49" t="s">
        <v>2598</v>
      </c>
      <c r="F3460" t="s">
        <v>2599</v>
      </c>
      <c r="H3460" s="3">
        <v>7000</v>
      </c>
      <c r="I3460" s="3">
        <f t="shared" si="57"/>
        <v>4885706.34</v>
      </c>
    </row>
    <row r="3461" spans="1:9" x14ac:dyDescent="0.25">
      <c r="B3461">
        <v>299</v>
      </c>
      <c r="C3461">
        <v>15702</v>
      </c>
      <c r="D3461" s="81">
        <v>44656</v>
      </c>
      <c r="E3461" s="49" t="s">
        <v>2600</v>
      </c>
      <c r="F3461" t="s">
        <v>2091</v>
      </c>
      <c r="H3461" s="3">
        <v>11274.79</v>
      </c>
      <c r="I3461" s="3">
        <f t="shared" si="57"/>
        <v>4874431.55</v>
      </c>
    </row>
    <row r="3462" spans="1:9" x14ac:dyDescent="0.25">
      <c r="A3462" t="s">
        <v>158</v>
      </c>
      <c r="B3462">
        <v>427</v>
      </c>
      <c r="C3462">
        <v>15703</v>
      </c>
      <c r="D3462" s="81">
        <v>44656</v>
      </c>
      <c r="E3462" s="49" t="s">
        <v>2601</v>
      </c>
      <c r="F3462" t="s">
        <v>2602</v>
      </c>
      <c r="H3462" s="3">
        <v>13560</v>
      </c>
      <c r="I3462" s="3">
        <f t="shared" si="57"/>
        <v>4860871.55</v>
      </c>
    </row>
    <row r="3463" spans="1:9" x14ac:dyDescent="0.25">
      <c r="A3463" t="s">
        <v>158</v>
      </c>
      <c r="B3463">
        <v>421</v>
      </c>
      <c r="C3463">
        <v>15704</v>
      </c>
      <c r="D3463" s="81">
        <v>44657</v>
      </c>
      <c r="E3463" s="49" t="s">
        <v>2603</v>
      </c>
      <c r="F3463" t="s">
        <v>2604</v>
      </c>
      <c r="H3463" s="3">
        <v>15000</v>
      </c>
      <c r="I3463" s="3">
        <f t="shared" ref="I3463:I3526" si="58">+I3462+G3463-H3463</f>
        <v>4845871.55</v>
      </c>
    </row>
    <row r="3464" spans="1:9" x14ac:dyDescent="0.25">
      <c r="A3464" t="s">
        <v>158</v>
      </c>
      <c r="B3464">
        <v>426</v>
      </c>
      <c r="C3464">
        <v>15705</v>
      </c>
      <c r="D3464" s="81">
        <v>44657</v>
      </c>
      <c r="E3464" s="49" t="s">
        <v>2605</v>
      </c>
      <c r="F3464" t="s">
        <v>2606</v>
      </c>
      <c r="H3464" s="3">
        <v>5000</v>
      </c>
      <c r="I3464" s="3">
        <f t="shared" si="58"/>
        <v>4840871.55</v>
      </c>
    </row>
    <row r="3465" spans="1:9" x14ac:dyDescent="0.25">
      <c r="A3465" t="s">
        <v>158</v>
      </c>
      <c r="B3465">
        <v>426</v>
      </c>
      <c r="C3465">
        <v>15706</v>
      </c>
      <c r="D3465" s="81">
        <v>44657</v>
      </c>
      <c r="E3465" s="49" t="s">
        <v>2605</v>
      </c>
      <c r="F3465" t="s">
        <v>2607</v>
      </c>
      <c r="H3465" s="3">
        <v>5000</v>
      </c>
      <c r="I3465" s="3">
        <f t="shared" si="58"/>
        <v>4835871.55</v>
      </c>
    </row>
    <row r="3466" spans="1:9" x14ac:dyDescent="0.25">
      <c r="A3466" t="s">
        <v>158</v>
      </c>
      <c r="B3466">
        <v>343</v>
      </c>
      <c r="C3466">
        <v>15707</v>
      </c>
      <c r="D3466" s="81">
        <v>44657</v>
      </c>
      <c r="E3466" s="49" t="s">
        <v>2608</v>
      </c>
      <c r="F3466" t="s">
        <v>2609</v>
      </c>
      <c r="H3466" s="3">
        <v>21612</v>
      </c>
      <c r="I3466" s="3">
        <f t="shared" si="58"/>
        <v>4814259.55</v>
      </c>
    </row>
    <row r="3467" spans="1:9" x14ac:dyDescent="0.25">
      <c r="A3467" t="s">
        <v>158</v>
      </c>
      <c r="B3467">
        <v>426</v>
      </c>
      <c r="C3467">
        <v>15708</v>
      </c>
      <c r="D3467" s="81">
        <v>44657</v>
      </c>
      <c r="E3467" s="49" t="s">
        <v>62</v>
      </c>
      <c r="F3467" t="s">
        <v>2610</v>
      </c>
      <c r="H3467" s="3">
        <v>3000</v>
      </c>
      <c r="I3467" s="3">
        <f t="shared" si="58"/>
        <v>4811259.55</v>
      </c>
    </row>
    <row r="3468" spans="1:9" x14ac:dyDescent="0.25">
      <c r="A3468" t="s">
        <v>158</v>
      </c>
      <c r="B3468">
        <v>426</v>
      </c>
      <c r="C3468">
        <v>15709</v>
      </c>
      <c r="D3468" s="81">
        <v>44657</v>
      </c>
      <c r="E3468" s="49" t="s">
        <v>2611</v>
      </c>
      <c r="F3468" t="s">
        <v>2451</v>
      </c>
      <c r="H3468" s="3">
        <v>25000</v>
      </c>
      <c r="I3468" s="3">
        <f t="shared" si="58"/>
        <v>4786259.55</v>
      </c>
    </row>
    <row r="3469" spans="1:9" x14ac:dyDescent="0.25">
      <c r="A3469" t="s">
        <v>158</v>
      </c>
      <c r="B3469">
        <v>421</v>
      </c>
      <c r="C3469">
        <v>15710</v>
      </c>
      <c r="D3469" s="81">
        <v>44658</v>
      </c>
      <c r="E3469" s="49" t="s">
        <v>2612</v>
      </c>
      <c r="F3469" t="s">
        <v>2613</v>
      </c>
      <c r="H3469" s="3">
        <v>23000</v>
      </c>
      <c r="I3469" s="3">
        <f t="shared" si="58"/>
        <v>4763259.55</v>
      </c>
    </row>
    <row r="3470" spans="1:9" x14ac:dyDescent="0.25">
      <c r="A3470" t="s">
        <v>158</v>
      </c>
      <c r="B3470">
        <v>343</v>
      </c>
      <c r="C3470">
        <v>15711</v>
      </c>
      <c r="D3470" s="81">
        <v>44658</v>
      </c>
      <c r="E3470" s="49" t="s">
        <v>2614</v>
      </c>
      <c r="F3470" t="s">
        <v>2615</v>
      </c>
      <c r="H3470" s="3">
        <v>4000</v>
      </c>
      <c r="I3470" s="3">
        <f t="shared" si="58"/>
        <v>4759259.55</v>
      </c>
    </row>
    <row r="3471" spans="1:9" x14ac:dyDescent="0.25">
      <c r="B3471">
        <v>343</v>
      </c>
      <c r="C3471">
        <v>15712</v>
      </c>
      <c r="D3471" s="81">
        <v>44658</v>
      </c>
      <c r="E3471" s="49" t="s">
        <v>2616</v>
      </c>
      <c r="F3471" t="s">
        <v>2617</v>
      </c>
      <c r="H3471" s="3">
        <v>10000</v>
      </c>
      <c r="I3471" s="3">
        <f t="shared" si="58"/>
        <v>4749259.55</v>
      </c>
    </row>
    <row r="3472" spans="1:9" x14ac:dyDescent="0.25">
      <c r="A3472" t="s">
        <v>158</v>
      </c>
      <c r="B3472">
        <v>426</v>
      </c>
      <c r="C3472">
        <v>15713</v>
      </c>
      <c r="D3472" s="81">
        <v>44659</v>
      </c>
      <c r="E3472" s="49" t="s">
        <v>2618</v>
      </c>
      <c r="F3472" t="s">
        <v>1896</v>
      </c>
      <c r="H3472" s="3">
        <v>5000</v>
      </c>
      <c r="I3472" s="3">
        <f t="shared" si="58"/>
        <v>4744259.55</v>
      </c>
    </row>
    <row r="3473" spans="1:9" x14ac:dyDescent="0.25">
      <c r="A3473" t="s">
        <v>158</v>
      </c>
      <c r="B3473">
        <v>427</v>
      </c>
      <c r="C3473">
        <v>15714</v>
      </c>
      <c r="D3473" s="81">
        <v>44659</v>
      </c>
      <c r="E3473" s="49" t="s">
        <v>2619</v>
      </c>
      <c r="F3473" t="s">
        <v>2602</v>
      </c>
      <c r="H3473" s="3">
        <v>35030</v>
      </c>
      <c r="I3473" s="3">
        <f t="shared" si="58"/>
        <v>4709229.55</v>
      </c>
    </row>
    <row r="3474" spans="1:9" x14ac:dyDescent="0.25">
      <c r="A3474" t="s">
        <v>158</v>
      </c>
      <c r="B3474">
        <v>346</v>
      </c>
      <c r="C3474">
        <v>15715</v>
      </c>
      <c r="D3474" s="81">
        <v>44659</v>
      </c>
      <c r="E3474" s="49" t="s">
        <v>2620</v>
      </c>
      <c r="F3474" t="s">
        <v>2602</v>
      </c>
      <c r="H3474" s="3">
        <v>50850</v>
      </c>
      <c r="I3474" s="3">
        <f t="shared" si="58"/>
        <v>4658379.55</v>
      </c>
    </row>
    <row r="3475" spans="1:9" x14ac:dyDescent="0.25">
      <c r="A3475" t="s">
        <v>158</v>
      </c>
      <c r="B3475">
        <v>421</v>
      </c>
      <c r="C3475">
        <v>15716</v>
      </c>
      <c r="D3475" s="81">
        <v>44659</v>
      </c>
      <c r="E3475" s="49" t="s">
        <v>2621</v>
      </c>
      <c r="F3475" t="s">
        <v>1931</v>
      </c>
      <c r="H3475" s="3">
        <v>10000</v>
      </c>
      <c r="I3475" s="3">
        <f t="shared" si="58"/>
        <v>4648379.55</v>
      </c>
    </row>
    <row r="3476" spans="1:9" x14ac:dyDescent="0.25">
      <c r="B3476">
        <v>421</v>
      </c>
      <c r="C3476">
        <v>15717</v>
      </c>
      <c r="D3476" s="81">
        <v>44659</v>
      </c>
      <c r="E3476" s="49" t="s">
        <v>2622</v>
      </c>
      <c r="F3476" t="s">
        <v>2623</v>
      </c>
      <c r="H3476" s="3">
        <v>9000</v>
      </c>
      <c r="I3476" s="3">
        <f t="shared" si="58"/>
        <v>4639379.55</v>
      </c>
    </row>
    <row r="3477" spans="1:9" x14ac:dyDescent="0.25">
      <c r="A3477" t="s">
        <v>158</v>
      </c>
      <c r="B3477">
        <v>421</v>
      </c>
      <c r="C3477">
        <v>15718</v>
      </c>
      <c r="D3477" s="81">
        <v>44659</v>
      </c>
      <c r="E3477" s="49" t="s">
        <v>2624</v>
      </c>
      <c r="F3477" t="s">
        <v>2625</v>
      </c>
      <c r="H3477" s="3">
        <v>5000</v>
      </c>
      <c r="I3477" s="3">
        <f t="shared" si="58"/>
        <v>4634379.55</v>
      </c>
    </row>
    <row r="3478" spans="1:9" x14ac:dyDescent="0.25">
      <c r="C3478">
        <v>15719</v>
      </c>
      <c r="D3478" s="81">
        <v>44662</v>
      </c>
      <c r="E3478" s="49" t="s">
        <v>43</v>
      </c>
      <c r="F3478" t="s">
        <v>43</v>
      </c>
      <c r="I3478" s="3">
        <f t="shared" si="58"/>
        <v>4634379.55</v>
      </c>
    </row>
    <row r="3479" spans="1:9" x14ac:dyDescent="0.25">
      <c r="A3479" t="s">
        <v>158</v>
      </c>
      <c r="B3479">
        <v>421</v>
      </c>
      <c r="C3479">
        <v>15720</v>
      </c>
      <c r="D3479" s="81">
        <v>44662</v>
      </c>
      <c r="E3479" s="49" t="s">
        <v>2626</v>
      </c>
      <c r="F3479" t="s">
        <v>2627</v>
      </c>
      <c r="H3479" s="3">
        <v>12555</v>
      </c>
      <c r="I3479" s="3">
        <f t="shared" si="58"/>
        <v>4621824.55</v>
      </c>
    </row>
    <row r="3480" spans="1:9" x14ac:dyDescent="0.25">
      <c r="A3480" t="s">
        <v>158</v>
      </c>
      <c r="B3480">
        <v>231</v>
      </c>
      <c r="C3480">
        <v>15721</v>
      </c>
      <c r="D3480" s="81">
        <v>44662</v>
      </c>
      <c r="E3480" s="49" t="s">
        <v>2628</v>
      </c>
      <c r="F3480" t="s">
        <v>2005</v>
      </c>
      <c r="H3480" s="3">
        <v>5000</v>
      </c>
      <c r="I3480" s="3">
        <f t="shared" si="58"/>
        <v>4616824.55</v>
      </c>
    </row>
    <row r="3481" spans="1:9" x14ac:dyDescent="0.25">
      <c r="A3481" t="s">
        <v>158</v>
      </c>
      <c r="B3481">
        <v>421</v>
      </c>
      <c r="C3481">
        <v>15722</v>
      </c>
      <c r="D3481" s="81">
        <v>44662</v>
      </c>
      <c r="E3481" s="49" t="s">
        <v>1722</v>
      </c>
      <c r="F3481" t="s">
        <v>2629</v>
      </c>
      <c r="H3481" s="3">
        <v>5000</v>
      </c>
      <c r="I3481" s="3">
        <f t="shared" si="58"/>
        <v>4611824.55</v>
      </c>
    </row>
    <row r="3482" spans="1:9" x14ac:dyDescent="0.25">
      <c r="A3482" t="s">
        <v>158</v>
      </c>
      <c r="B3482">
        <v>426</v>
      </c>
      <c r="C3482">
        <v>15723</v>
      </c>
      <c r="D3482" s="81">
        <v>44662</v>
      </c>
      <c r="E3482" s="49" t="s">
        <v>2630</v>
      </c>
      <c r="F3482" t="s">
        <v>2631</v>
      </c>
      <c r="H3482" s="3">
        <v>7000</v>
      </c>
      <c r="I3482" s="3">
        <f t="shared" si="58"/>
        <v>4604824.55</v>
      </c>
    </row>
    <row r="3483" spans="1:9" x14ac:dyDescent="0.25">
      <c r="A3483" t="s">
        <v>158</v>
      </c>
      <c r="B3483">
        <v>421</v>
      </c>
      <c r="C3483">
        <v>15724</v>
      </c>
      <c r="D3483" s="81">
        <v>44662</v>
      </c>
      <c r="E3483" s="49" t="s">
        <v>2036</v>
      </c>
      <c r="F3483" t="s">
        <v>2632</v>
      </c>
      <c r="H3483" s="3">
        <v>5000</v>
      </c>
      <c r="I3483" s="3">
        <f t="shared" si="58"/>
        <v>4599824.55</v>
      </c>
    </row>
    <row r="3484" spans="1:9" x14ac:dyDescent="0.25">
      <c r="A3484" t="s">
        <v>158</v>
      </c>
      <c r="B3484">
        <v>231</v>
      </c>
      <c r="C3484">
        <v>15725</v>
      </c>
      <c r="D3484" s="81">
        <v>44662</v>
      </c>
      <c r="E3484" s="49" t="s">
        <v>2628</v>
      </c>
      <c r="F3484" t="s">
        <v>2327</v>
      </c>
      <c r="H3484" s="3">
        <v>5000</v>
      </c>
      <c r="I3484" s="3">
        <f t="shared" si="58"/>
        <v>4594824.55</v>
      </c>
    </row>
    <row r="3485" spans="1:9" x14ac:dyDescent="0.25">
      <c r="A3485" t="s">
        <v>158</v>
      </c>
      <c r="B3485">
        <v>344</v>
      </c>
      <c r="C3485">
        <v>15726</v>
      </c>
      <c r="D3485" s="81">
        <v>44662</v>
      </c>
      <c r="E3485" s="49" t="s">
        <v>2633</v>
      </c>
      <c r="F3485" t="s">
        <v>2484</v>
      </c>
      <c r="H3485" s="3">
        <v>4000</v>
      </c>
      <c r="I3485" s="3">
        <f t="shared" si="58"/>
        <v>4590824.55</v>
      </c>
    </row>
    <row r="3486" spans="1:9" x14ac:dyDescent="0.25">
      <c r="A3486" t="s">
        <v>158</v>
      </c>
      <c r="B3486">
        <v>421</v>
      </c>
      <c r="C3486">
        <v>15727</v>
      </c>
      <c r="D3486" s="81">
        <v>44662</v>
      </c>
      <c r="E3486" s="49" t="s">
        <v>2036</v>
      </c>
      <c r="F3486" t="s">
        <v>1480</v>
      </c>
      <c r="H3486" s="3">
        <v>5000</v>
      </c>
      <c r="I3486" s="3">
        <f t="shared" si="58"/>
        <v>4585824.55</v>
      </c>
    </row>
    <row r="3487" spans="1:9" x14ac:dyDescent="0.25">
      <c r="A3487" t="s">
        <v>158</v>
      </c>
      <c r="B3487">
        <v>426</v>
      </c>
      <c r="C3487">
        <v>15728</v>
      </c>
      <c r="D3487" s="81">
        <v>44662</v>
      </c>
      <c r="E3487" s="49" t="s">
        <v>2634</v>
      </c>
      <c r="F3487" t="s">
        <v>1939</v>
      </c>
      <c r="H3487" s="3">
        <v>20000</v>
      </c>
      <c r="I3487" s="3">
        <f t="shared" si="58"/>
        <v>4565824.55</v>
      </c>
    </row>
    <row r="3488" spans="1:9" x14ac:dyDescent="0.25">
      <c r="A3488" t="s">
        <v>158</v>
      </c>
      <c r="B3488">
        <v>421</v>
      </c>
      <c r="C3488">
        <v>15729</v>
      </c>
      <c r="D3488" s="81">
        <v>44662</v>
      </c>
      <c r="E3488" s="49" t="s">
        <v>2460</v>
      </c>
      <c r="F3488" t="s">
        <v>2635</v>
      </c>
      <c r="H3488" s="3">
        <v>5000</v>
      </c>
      <c r="I3488" s="3">
        <f t="shared" si="58"/>
        <v>4560824.55</v>
      </c>
    </row>
    <row r="3489" spans="1:9" x14ac:dyDescent="0.25">
      <c r="A3489" t="s">
        <v>158</v>
      </c>
      <c r="B3489">
        <v>427</v>
      </c>
      <c r="C3489">
        <v>15730</v>
      </c>
      <c r="D3489" s="81">
        <v>44663</v>
      </c>
      <c r="E3489" s="49" t="s">
        <v>2637</v>
      </c>
      <c r="F3489" t="s">
        <v>2413</v>
      </c>
      <c r="H3489" s="3">
        <v>1301199.6299999999</v>
      </c>
      <c r="I3489" s="3">
        <f t="shared" si="58"/>
        <v>3259624.92</v>
      </c>
    </row>
    <row r="3490" spans="1:9" x14ac:dyDescent="0.25">
      <c r="A3490" t="s">
        <v>158</v>
      </c>
      <c r="B3490">
        <v>421</v>
      </c>
      <c r="C3490">
        <v>15731</v>
      </c>
      <c r="D3490" s="81">
        <v>44664</v>
      </c>
      <c r="E3490" s="49" t="s">
        <v>2639</v>
      </c>
      <c r="F3490" t="s">
        <v>2640</v>
      </c>
      <c r="H3490" s="3">
        <v>10000</v>
      </c>
      <c r="I3490" s="3">
        <f t="shared" si="58"/>
        <v>3249624.92</v>
      </c>
    </row>
    <row r="3491" spans="1:9" x14ac:dyDescent="0.25">
      <c r="A3491" t="s">
        <v>158</v>
      </c>
      <c r="B3491">
        <v>426</v>
      </c>
      <c r="C3491">
        <v>15732</v>
      </c>
      <c r="D3491" s="81">
        <v>44669</v>
      </c>
      <c r="E3491" s="49" t="s">
        <v>2641</v>
      </c>
      <c r="F3491" t="s">
        <v>2642</v>
      </c>
      <c r="H3491" s="3">
        <v>2500</v>
      </c>
      <c r="I3491" s="3">
        <f t="shared" si="58"/>
        <v>3247124.92</v>
      </c>
    </row>
    <row r="3492" spans="1:9" x14ac:dyDescent="0.25">
      <c r="A3492" t="s">
        <v>158</v>
      </c>
      <c r="B3492">
        <v>426</v>
      </c>
      <c r="C3492">
        <v>15733</v>
      </c>
      <c r="D3492" s="81">
        <v>44669</v>
      </c>
      <c r="E3492" s="49" t="s">
        <v>2643</v>
      </c>
      <c r="F3492" t="s">
        <v>1950</v>
      </c>
      <c r="H3492" s="3">
        <v>7373</v>
      </c>
      <c r="I3492" s="3">
        <f t="shared" si="58"/>
        <v>3239751.92</v>
      </c>
    </row>
    <row r="3493" spans="1:9" x14ac:dyDescent="0.25">
      <c r="A3493" t="s">
        <v>158</v>
      </c>
      <c r="B3493">
        <v>426</v>
      </c>
      <c r="C3493">
        <v>15734</v>
      </c>
      <c r="D3493" s="81">
        <v>44669</v>
      </c>
      <c r="E3493" s="49" t="s">
        <v>2644</v>
      </c>
      <c r="F3493" t="s">
        <v>2645</v>
      </c>
      <c r="H3493" s="3">
        <v>9500</v>
      </c>
      <c r="I3493" s="3">
        <f t="shared" si="58"/>
        <v>3230251.92</v>
      </c>
    </row>
    <row r="3494" spans="1:9" x14ac:dyDescent="0.25">
      <c r="A3494" t="s">
        <v>158</v>
      </c>
      <c r="B3494">
        <v>421</v>
      </c>
      <c r="C3494">
        <v>15735</v>
      </c>
      <c r="D3494" s="81">
        <v>44669</v>
      </c>
      <c r="E3494" s="49" t="s">
        <v>2036</v>
      </c>
      <c r="F3494" t="s">
        <v>2646</v>
      </c>
      <c r="H3494" s="3">
        <v>15000</v>
      </c>
      <c r="I3494" s="3">
        <f t="shared" si="58"/>
        <v>3215251.92</v>
      </c>
    </row>
    <row r="3495" spans="1:9" x14ac:dyDescent="0.25">
      <c r="A3495" t="s">
        <v>158</v>
      </c>
      <c r="B3495">
        <v>426</v>
      </c>
      <c r="C3495">
        <v>15736</v>
      </c>
      <c r="D3495" s="81">
        <v>44669</v>
      </c>
      <c r="E3495" s="49" t="s">
        <v>2647</v>
      </c>
      <c r="F3495" t="s">
        <v>1986</v>
      </c>
      <c r="H3495" s="3">
        <v>6000</v>
      </c>
      <c r="I3495" s="3">
        <f t="shared" si="58"/>
        <v>3209251.92</v>
      </c>
    </row>
    <row r="3496" spans="1:9" x14ac:dyDescent="0.25">
      <c r="A3496" t="s">
        <v>158</v>
      </c>
      <c r="B3496">
        <v>426</v>
      </c>
      <c r="C3496">
        <v>15737</v>
      </c>
      <c r="D3496" s="81">
        <v>44669</v>
      </c>
      <c r="E3496" s="49" t="s">
        <v>2647</v>
      </c>
      <c r="F3496" t="s">
        <v>2648</v>
      </c>
      <c r="H3496" s="3">
        <v>3000</v>
      </c>
      <c r="I3496" s="3">
        <f t="shared" si="58"/>
        <v>3206251.92</v>
      </c>
    </row>
    <row r="3497" spans="1:9" x14ac:dyDescent="0.25">
      <c r="A3497" t="s">
        <v>158</v>
      </c>
      <c r="B3497">
        <v>421</v>
      </c>
      <c r="C3497">
        <v>15738</v>
      </c>
      <c r="D3497" s="81">
        <v>44669</v>
      </c>
      <c r="E3497" s="49" t="s">
        <v>2649</v>
      </c>
      <c r="F3497" t="s">
        <v>2650</v>
      </c>
      <c r="H3497" s="3">
        <v>10000</v>
      </c>
      <c r="I3497" s="3">
        <f t="shared" si="58"/>
        <v>3196251.92</v>
      </c>
    </row>
    <row r="3498" spans="1:9" x14ac:dyDescent="0.25">
      <c r="A3498" t="s">
        <v>158</v>
      </c>
      <c r="B3498">
        <v>428</v>
      </c>
      <c r="C3498">
        <v>15739</v>
      </c>
      <c r="D3498" s="81">
        <v>44669</v>
      </c>
      <c r="E3498" s="49" t="s">
        <v>2651</v>
      </c>
      <c r="F3498" t="s">
        <v>2652</v>
      </c>
      <c r="H3498" s="3">
        <v>16200</v>
      </c>
      <c r="I3498" s="3">
        <f t="shared" si="58"/>
        <v>3180051.92</v>
      </c>
    </row>
    <row r="3499" spans="1:9" x14ac:dyDescent="0.25">
      <c r="A3499" t="s">
        <v>158</v>
      </c>
      <c r="B3499">
        <v>421</v>
      </c>
      <c r="C3499">
        <v>15740</v>
      </c>
      <c r="D3499" s="81">
        <v>44669</v>
      </c>
      <c r="E3499" s="49" t="s">
        <v>1722</v>
      </c>
      <c r="F3499" t="s">
        <v>2653</v>
      </c>
      <c r="H3499" s="3">
        <v>2000</v>
      </c>
      <c r="I3499" s="3">
        <f t="shared" si="58"/>
        <v>3178051.92</v>
      </c>
    </row>
    <row r="3500" spans="1:9" x14ac:dyDescent="0.25">
      <c r="A3500" t="s">
        <v>158</v>
      </c>
      <c r="B3500">
        <v>421</v>
      </c>
      <c r="C3500">
        <v>15741</v>
      </c>
      <c r="D3500" s="81">
        <v>44669</v>
      </c>
      <c r="E3500" s="49" t="s">
        <v>2654</v>
      </c>
      <c r="F3500" t="s">
        <v>2655</v>
      </c>
      <c r="H3500" s="3">
        <v>5000</v>
      </c>
      <c r="I3500" s="3">
        <f t="shared" si="58"/>
        <v>3173051.92</v>
      </c>
    </row>
    <row r="3501" spans="1:9" x14ac:dyDescent="0.25">
      <c r="A3501" t="s">
        <v>158</v>
      </c>
      <c r="B3501">
        <v>421</v>
      </c>
      <c r="C3501">
        <v>15742</v>
      </c>
      <c r="D3501" s="81">
        <v>44669</v>
      </c>
      <c r="E3501" s="49" t="s">
        <v>2656</v>
      </c>
      <c r="F3501" t="s">
        <v>2657</v>
      </c>
      <c r="H3501" s="3">
        <v>10000</v>
      </c>
      <c r="I3501" s="3">
        <f t="shared" si="58"/>
        <v>3163051.92</v>
      </c>
    </row>
    <row r="3502" spans="1:9" x14ac:dyDescent="0.25">
      <c r="A3502" t="s">
        <v>158</v>
      </c>
      <c r="B3502">
        <v>421</v>
      </c>
      <c r="C3502">
        <v>15743</v>
      </c>
      <c r="D3502" s="81">
        <v>44669</v>
      </c>
      <c r="E3502" s="49" t="s">
        <v>62</v>
      </c>
      <c r="F3502" t="s">
        <v>2658</v>
      </c>
      <c r="H3502" s="3">
        <v>10000</v>
      </c>
      <c r="I3502" s="3">
        <f t="shared" si="58"/>
        <v>3153051.92</v>
      </c>
    </row>
    <row r="3503" spans="1:9" x14ac:dyDescent="0.25">
      <c r="A3503" t="s">
        <v>158</v>
      </c>
      <c r="B3503">
        <v>421</v>
      </c>
      <c r="C3503">
        <v>15744</v>
      </c>
      <c r="D3503" s="81">
        <v>44670</v>
      </c>
      <c r="E3503" s="49" t="s">
        <v>1722</v>
      </c>
      <c r="F3503" t="s">
        <v>2659</v>
      </c>
      <c r="H3503" s="3">
        <v>5000</v>
      </c>
      <c r="I3503" s="3">
        <f t="shared" si="58"/>
        <v>3148051.92</v>
      </c>
    </row>
    <row r="3504" spans="1:9" x14ac:dyDescent="0.25">
      <c r="A3504" t="s">
        <v>158</v>
      </c>
      <c r="B3504">
        <v>421</v>
      </c>
      <c r="C3504">
        <v>15745</v>
      </c>
      <c r="D3504" s="81">
        <v>44670</v>
      </c>
      <c r="E3504" s="49" t="s">
        <v>2660</v>
      </c>
      <c r="F3504" t="s">
        <v>2010</v>
      </c>
      <c r="H3504" s="3">
        <v>65314</v>
      </c>
      <c r="I3504" s="3">
        <f t="shared" si="58"/>
        <v>3082737.92</v>
      </c>
    </row>
    <row r="3505" spans="1:9" x14ac:dyDescent="0.25">
      <c r="A3505" t="s">
        <v>158</v>
      </c>
      <c r="B3505">
        <v>428</v>
      </c>
      <c r="C3505">
        <v>15746</v>
      </c>
      <c r="D3505" s="81">
        <v>44671</v>
      </c>
      <c r="E3505" s="49" t="s">
        <v>2074</v>
      </c>
      <c r="F3505" t="s">
        <v>2661</v>
      </c>
      <c r="H3505" s="3">
        <v>57072</v>
      </c>
      <c r="I3505" s="3">
        <f t="shared" si="58"/>
        <v>3025665.92</v>
      </c>
    </row>
    <row r="3506" spans="1:9" x14ac:dyDescent="0.25">
      <c r="A3506" t="s">
        <v>158</v>
      </c>
      <c r="B3506">
        <v>421</v>
      </c>
      <c r="C3506">
        <v>15747</v>
      </c>
      <c r="D3506" s="81">
        <v>44671</v>
      </c>
      <c r="E3506" s="49" t="s">
        <v>2662</v>
      </c>
      <c r="F3506" t="s">
        <v>2663</v>
      </c>
      <c r="H3506" s="3">
        <v>4560</v>
      </c>
      <c r="I3506" s="3">
        <f t="shared" si="58"/>
        <v>3021105.92</v>
      </c>
    </row>
    <row r="3507" spans="1:9" x14ac:dyDescent="0.25">
      <c r="A3507" t="s">
        <v>158</v>
      </c>
      <c r="B3507">
        <v>293</v>
      </c>
      <c r="C3507">
        <v>15748</v>
      </c>
      <c r="D3507" s="81">
        <v>44671</v>
      </c>
      <c r="E3507" s="49" t="s">
        <v>1763</v>
      </c>
      <c r="F3507" t="s">
        <v>2664</v>
      </c>
      <c r="H3507" s="3">
        <v>25555</v>
      </c>
      <c r="I3507" s="3">
        <f t="shared" si="58"/>
        <v>2995550.92</v>
      </c>
    </row>
    <row r="3508" spans="1:9" x14ac:dyDescent="0.25">
      <c r="A3508" t="s">
        <v>158</v>
      </c>
      <c r="B3508">
        <v>421</v>
      </c>
      <c r="C3508">
        <v>15749</v>
      </c>
      <c r="D3508" s="81">
        <v>44671</v>
      </c>
      <c r="E3508" s="49" t="s">
        <v>2605</v>
      </c>
      <c r="F3508" t="s">
        <v>2665</v>
      </c>
      <c r="H3508" s="3">
        <v>30000</v>
      </c>
      <c r="I3508" s="3">
        <f t="shared" si="58"/>
        <v>2965550.92</v>
      </c>
    </row>
    <row r="3509" spans="1:9" x14ac:dyDescent="0.25">
      <c r="A3509" t="s">
        <v>158</v>
      </c>
      <c r="B3509">
        <v>421</v>
      </c>
      <c r="C3509">
        <v>15750</v>
      </c>
      <c r="D3509" s="81">
        <v>44671</v>
      </c>
      <c r="E3509" s="49" t="s">
        <v>2666</v>
      </c>
      <c r="F3509" t="s">
        <v>262</v>
      </c>
      <c r="H3509" s="3">
        <v>10000</v>
      </c>
      <c r="I3509" s="3">
        <f t="shared" si="58"/>
        <v>2955550.92</v>
      </c>
    </row>
    <row r="3510" spans="1:9" x14ac:dyDescent="0.25">
      <c r="A3510" t="s">
        <v>158</v>
      </c>
      <c r="B3510">
        <v>344</v>
      </c>
      <c r="C3510">
        <v>15751</v>
      </c>
      <c r="D3510" s="81">
        <v>44672</v>
      </c>
      <c r="E3510" s="49" t="s">
        <v>2667</v>
      </c>
      <c r="F3510" t="s">
        <v>1866</v>
      </c>
      <c r="H3510" s="3">
        <v>46374</v>
      </c>
      <c r="I3510" s="3">
        <f t="shared" si="58"/>
        <v>2909176.92</v>
      </c>
    </row>
    <row r="3511" spans="1:9" x14ac:dyDescent="0.25">
      <c r="A3511" t="s">
        <v>158</v>
      </c>
      <c r="B3511">
        <v>345</v>
      </c>
      <c r="C3511">
        <v>15752</v>
      </c>
      <c r="D3511" s="81">
        <v>44672</v>
      </c>
      <c r="E3511" s="49" t="s">
        <v>2668</v>
      </c>
      <c r="F3511" t="s">
        <v>1866</v>
      </c>
      <c r="H3511" s="3">
        <v>4000</v>
      </c>
      <c r="I3511" s="3">
        <f t="shared" si="58"/>
        <v>2905176.92</v>
      </c>
    </row>
    <row r="3512" spans="1:9" x14ac:dyDescent="0.25">
      <c r="B3512">
        <v>342</v>
      </c>
      <c r="C3512">
        <v>15753</v>
      </c>
      <c r="D3512" s="81">
        <v>44673</v>
      </c>
      <c r="E3512" s="49" t="s">
        <v>2595</v>
      </c>
      <c r="F3512" t="s">
        <v>1688</v>
      </c>
      <c r="H3512" s="3">
        <v>20000</v>
      </c>
      <c r="I3512" s="3">
        <f t="shared" si="58"/>
        <v>2885176.92</v>
      </c>
    </row>
    <row r="3513" spans="1:9" x14ac:dyDescent="0.25">
      <c r="B3513">
        <v>122</v>
      </c>
      <c r="C3513">
        <v>15754</v>
      </c>
      <c r="D3513" s="81">
        <v>44677</v>
      </c>
      <c r="E3513" s="49" t="s">
        <v>2673</v>
      </c>
      <c r="F3513" t="s">
        <v>2672</v>
      </c>
      <c r="H3513" s="3">
        <v>20000</v>
      </c>
      <c r="I3513" s="3">
        <f t="shared" si="58"/>
        <v>2865176.92</v>
      </c>
    </row>
    <row r="3514" spans="1:9" x14ac:dyDescent="0.25">
      <c r="B3514">
        <v>122</v>
      </c>
      <c r="C3514">
        <v>15755</v>
      </c>
      <c r="D3514" s="81">
        <v>44677</v>
      </c>
      <c r="E3514" s="49" t="s">
        <v>2674</v>
      </c>
      <c r="F3514" t="s">
        <v>1896</v>
      </c>
      <c r="H3514" s="3">
        <v>18000</v>
      </c>
      <c r="I3514" s="3">
        <f t="shared" si="58"/>
        <v>2847176.92</v>
      </c>
    </row>
    <row r="3515" spans="1:9" x14ac:dyDescent="0.25">
      <c r="B3515">
        <v>122</v>
      </c>
      <c r="C3515">
        <v>15756</v>
      </c>
      <c r="D3515" s="81">
        <v>44677</v>
      </c>
      <c r="E3515" s="49" t="s">
        <v>2675</v>
      </c>
      <c r="F3515" t="s">
        <v>2676</v>
      </c>
      <c r="H3515" s="3">
        <v>15000</v>
      </c>
      <c r="I3515" s="3">
        <f t="shared" si="58"/>
        <v>2832176.92</v>
      </c>
    </row>
    <row r="3516" spans="1:9" x14ac:dyDescent="0.25">
      <c r="B3516">
        <v>122</v>
      </c>
      <c r="C3516">
        <v>15757</v>
      </c>
      <c r="D3516" s="81">
        <v>44677</v>
      </c>
      <c r="E3516" s="49" t="s">
        <v>2677</v>
      </c>
      <c r="F3516" t="s">
        <v>2049</v>
      </c>
      <c r="H3516" s="3">
        <v>15000</v>
      </c>
      <c r="I3516" s="3">
        <f t="shared" si="58"/>
        <v>2817176.92</v>
      </c>
    </row>
    <row r="3517" spans="1:9" x14ac:dyDescent="0.25">
      <c r="B3517">
        <v>122</v>
      </c>
      <c r="C3517">
        <v>15758</v>
      </c>
      <c r="D3517" s="81">
        <v>44677</v>
      </c>
      <c r="E3517" s="49" t="s">
        <v>2678</v>
      </c>
      <c r="F3517" t="s">
        <v>1821</v>
      </c>
      <c r="H3517" s="3">
        <v>15000</v>
      </c>
      <c r="I3517" s="3">
        <f t="shared" si="58"/>
        <v>2802176.92</v>
      </c>
    </row>
    <row r="3518" spans="1:9" x14ac:dyDescent="0.25">
      <c r="B3518">
        <v>122</v>
      </c>
      <c r="C3518">
        <v>15759</v>
      </c>
      <c r="D3518" s="81">
        <v>44677</v>
      </c>
      <c r="E3518" s="49" t="s">
        <v>2678</v>
      </c>
      <c r="F3518" t="s">
        <v>1866</v>
      </c>
      <c r="H3518" s="3">
        <v>12000</v>
      </c>
      <c r="I3518" s="3">
        <f t="shared" si="58"/>
        <v>2790176.92</v>
      </c>
    </row>
    <row r="3519" spans="1:9" x14ac:dyDescent="0.25">
      <c r="B3519">
        <v>122</v>
      </c>
      <c r="C3519">
        <v>15760</v>
      </c>
      <c r="D3519" s="81">
        <v>44677</v>
      </c>
      <c r="E3519" s="49" t="s">
        <v>2679</v>
      </c>
      <c r="F3519" t="s">
        <v>2055</v>
      </c>
      <c r="H3519" s="3">
        <v>12000</v>
      </c>
      <c r="I3519" s="3">
        <f t="shared" si="58"/>
        <v>2778176.92</v>
      </c>
    </row>
    <row r="3520" spans="1:9" x14ac:dyDescent="0.25">
      <c r="B3520">
        <v>122</v>
      </c>
      <c r="C3520">
        <v>15761</v>
      </c>
      <c r="D3520" s="81">
        <v>44677</v>
      </c>
      <c r="E3520" s="49" t="s">
        <v>2680</v>
      </c>
      <c r="F3520" t="s">
        <v>2546</v>
      </c>
      <c r="H3520" s="3">
        <v>10000</v>
      </c>
      <c r="I3520" s="3">
        <f t="shared" si="58"/>
        <v>2768176.92</v>
      </c>
    </row>
    <row r="3521" spans="1:9" x14ac:dyDescent="0.25">
      <c r="B3521">
        <v>122</v>
      </c>
      <c r="C3521">
        <v>15762</v>
      </c>
      <c r="D3521" s="81">
        <v>44677</v>
      </c>
      <c r="E3521" s="49" t="s">
        <v>2681</v>
      </c>
      <c r="F3521" t="s">
        <v>1753</v>
      </c>
      <c r="H3521" s="3">
        <v>10000</v>
      </c>
      <c r="I3521" s="3">
        <f t="shared" si="58"/>
        <v>2758176.92</v>
      </c>
    </row>
    <row r="3522" spans="1:9" x14ac:dyDescent="0.25">
      <c r="B3522">
        <v>122</v>
      </c>
      <c r="C3522">
        <v>15763</v>
      </c>
      <c r="D3522" s="81">
        <v>44677</v>
      </c>
      <c r="E3522" s="49" t="s">
        <v>2682</v>
      </c>
      <c r="F3522" t="s">
        <v>1536</v>
      </c>
      <c r="H3522" s="3">
        <v>10000</v>
      </c>
      <c r="I3522" s="3">
        <f t="shared" si="58"/>
        <v>2748176.92</v>
      </c>
    </row>
    <row r="3523" spans="1:9" x14ac:dyDescent="0.25">
      <c r="B3523">
        <v>122</v>
      </c>
      <c r="C3523">
        <v>15764</v>
      </c>
      <c r="D3523" s="81">
        <v>44677</v>
      </c>
      <c r="E3523" s="49" t="s">
        <v>2683</v>
      </c>
      <c r="F3523" t="s">
        <v>1751</v>
      </c>
      <c r="H3523" s="3">
        <v>10000</v>
      </c>
      <c r="I3523" s="3">
        <f t="shared" si="58"/>
        <v>2738176.92</v>
      </c>
    </row>
    <row r="3524" spans="1:9" x14ac:dyDescent="0.25">
      <c r="B3524">
        <v>122</v>
      </c>
      <c r="C3524">
        <v>15765</v>
      </c>
      <c r="D3524" s="81">
        <v>44677</v>
      </c>
      <c r="E3524" s="49" t="s">
        <v>2684</v>
      </c>
      <c r="F3524" t="s">
        <v>1534</v>
      </c>
      <c r="H3524" s="3">
        <v>10000</v>
      </c>
      <c r="I3524" s="3">
        <f t="shared" si="58"/>
        <v>2728176.92</v>
      </c>
    </row>
    <row r="3525" spans="1:9" x14ac:dyDescent="0.25">
      <c r="B3525">
        <v>122</v>
      </c>
      <c r="C3525">
        <v>15766</v>
      </c>
      <c r="D3525" s="81">
        <v>44677</v>
      </c>
      <c r="E3525" s="49" t="s">
        <v>2685</v>
      </c>
      <c r="F3525" t="s">
        <v>2051</v>
      </c>
      <c r="H3525" s="3">
        <v>10000</v>
      </c>
      <c r="I3525" s="3">
        <f t="shared" si="58"/>
        <v>2718176.92</v>
      </c>
    </row>
    <row r="3526" spans="1:9" x14ac:dyDescent="0.25">
      <c r="B3526">
        <v>122</v>
      </c>
      <c r="C3526">
        <v>15767</v>
      </c>
      <c r="D3526" s="81">
        <v>44677</v>
      </c>
      <c r="E3526" s="49" t="s">
        <v>2686</v>
      </c>
      <c r="F3526" t="s">
        <v>2400</v>
      </c>
      <c r="H3526" s="3">
        <v>10000</v>
      </c>
      <c r="I3526" s="3">
        <f t="shared" si="58"/>
        <v>2708176.92</v>
      </c>
    </row>
    <row r="3527" spans="1:9" x14ac:dyDescent="0.25">
      <c r="B3527">
        <v>122</v>
      </c>
      <c r="C3527">
        <v>15768</v>
      </c>
      <c r="D3527" s="81">
        <v>44677</v>
      </c>
      <c r="E3527" s="49" t="s">
        <v>2687</v>
      </c>
      <c r="F3527" t="s">
        <v>1977</v>
      </c>
      <c r="H3527" s="3">
        <v>9000</v>
      </c>
      <c r="I3527" s="3">
        <f t="shared" ref="I3527:I3590" si="59">+I3526+G3527-H3527</f>
        <v>2699176.92</v>
      </c>
    </row>
    <row r="3528" spans="1:9" x14ac:dyDescent="0.25">
      <c r="B3528">
        <v>122</v>
      </c>
      <c r="C3528">
        <v>15769</v>
      </c>
      <c r="D3528" s="81">
        <v>44677</v>
      </c>
      <c r="E3528" s="49" t="s">
        <v>2688</v>
      </c>
      <c r="F3528" t="s">
        <v>2054</v>
      </c>
      <c r="H3528" s="3">
        <v>15000</v>
      </c>
      <c r="I3528" s="3">
        <f t="shared" si="59"/>
        <v>2684176.92</v>
      </c>
    </row>
    <row r="3529" spans="1:9" x14ac:dyDescent="0.25">
      <c r="B3529">
        <v>122</v>
      </c>
      <c r="C3529">
        <v>15770</v>
      </c>
      <c r="D3529" s="81">
        <v>44677</v>
      </c>
      <c r="E3529" s="49" t="s">
        <v>2679</v>
      </c>
      <c r="F3529" t="s">
        <v>2053</v>
      </c>
      <c r="H3529" s="3">
        <v>15000</v>
      </c>
      <c r="I3529" s="3">
        <f t="shared" si="59"/>
        <v>2669176.92</v>
      </c>
    </row>
    <row r="3530" spans="1:9" x14ac:dyDescent="0.25">
      <c r="B3530">
        <v>122</v>
      </c>
      <c r="C3530">
        <v>15771</v>
      </c>
      <c r="D3530" s="81">
        <v>44677</v>
      </c>
      <c r="E3530" s="49" t="s">
        <v>2689</v>
      </c>
      <c r="F3530" t="s">
        <v>1963</v>
      </c>
      <c r="H3530" s="3">
        <v>6000</v>
      </c>
      <c r="I3530" s="3">
        <f t="shared" si="59"/>
        <v>2663176.92</v>
      </c>
    </row>
    <row r="3531" spans="1:9" x14ac:dyDescent="0.25">
      <c r="B3531">
        <v>426</v>
      </c>
      <c r="C3531">
        <v>15772</v>
      </c>
      <c r="D3531" s="81">
        <v>44677</v>
      </c>
      <c r="E3531" s="49" t="s">
        <v>2690</v>
      </c>
      <c r="F3531" t="s">
        <v>169</v>
      </c>
      <c r="H3531" s="3">
        <v>16950</v>
      </c>
      <c r="I3531" s="3">
        <f t="shared" si="59"/>
        <v>2646226.92</v>
      </c>
    </row>
    <row r="3532" spans="1:9" x14ac:dyDescent="0.25">
      <c r="B3532">
        <v>426</v>
      </c>
      <c r="C3532">
        <v>15773</v>
      </c>
      <c r="D3532" s="81">
        <v>44677</v>
      </c>
      <c r="E3532" s="49" t="s">
        <v>2691</v>
      </c>
      <c r="F3532" t="s">
        <v>169</v>
      </c>
      <c r="H3532" s="3">
        <v>18080</v>
      </c>
      <c r="I3532" s="3">
        <f t="shared" si="59"/>
        <v>2628146.92</v>
      </c>
    </row>
    <row r="3533" spans="1:9" x14ac:dyDescent="0.25">
      <c r="D3533" s="81">
        <v>44677</v>
      </c>
      <c r="E3533" s="49" t="s">
        <v>41</v>
      </c>
      <c r="F3533" t="s">
        <v>41</v>
      </c>
      <c r="G3533" s="108">
        <v>92087.5</v>
      </c>
      <c r="I3533" s="3">
        <f t="shared" si="59"/>
        <v>2720234.42</v>
      </c>
    </row>
    <row r="3534" spans="1:9" x14ac:dyDescent="0.25">
      <c r="A3534" t="s">
        <v>158</v>
      </c>
      <c r="B3534">
        <v>213</v>
      </c>
      <c r="C3534">
        <v>15774</v>
      </c>
      <c r="D3534" s="81">
        <v>44677</v>
      </c>
      <c r="E3534" s="49" t="s">
        <v>2692</v>
      </c>
      <c r="F3534" t="s">
        <v>1939</v>
      </c>
      <c r="H3534" s="3">
        <v>8805</v>
      </c>
      <c r="I3534" s="3">
        <f t="shared" si="59"/>
        <v>2711429.42</v>
      </c>
    </row>
    <row r="3535" spans="1:9" x14ac:dyDescent="0.25">
      <c r="B3535">
        <v>221</v>
      </c>
      <c r="C3535">
        <v>15775</v>
      </c>
      <c r="D3535" s="81">
        <v>44677</v>
      </c>
      <c r="E3535" s="49" t="s">
        <v>1724</v>
      </c>
      <c r="F3535" t="s">
        <v>1641</v>
      </c>
      <c r="H3535" s="3">
        <v>34442.94</v>
      </c>
      <c r="I3535" s="3">
        <f t="shared" si="59"/>
        <v>2676986.48</v>
      </c>
    </row>
    <row r="3536" spans="1:9" x14ac:dyDescent="0.25">
      <c r="A3536" t="s">
        <v>158</v>
      </c>
      <c r="B3536">
        <v>221</v>
      </c>
      <c r="C3536">
        <v>15776</v>
      </c>
      <c r="D3536" s="81">
        <v>44678</v>
      </c>
      <c r="E3536" s="49" t="s">
        <v>2015</v>
      </c>
      <c r="F3536" t="s">
        <v>1939</v>
      </c>
      <c r="H3536" s="3">
        <v>50000</v>
      </c>
      <c r="I3536" s="3">
        <f t="shared" si="59"/>
        <v>2626986.48</v>
      </c>
    </row>
    <row r="3537" spans="1:9" x14ac:dyDescent="0.25">
      <c r="B3537">
        <v>292</v>
      </c>
      <c r="F3537" t="s">
        <v>1858</v>
      </c>
      <c r="H3537" s="3">
        <v>5330.13</v>
      </c>
      <c r="I3537" s="3">
        <f t="shared" si="59"/>
        <v>2621656.35</v>
      </c>
    </row>
    <row r="3539" spans="1:9" x14ac:dyDescent="0.25">
      <c r="G3539" s="108">
        <v>92087.5</v>
      </c>
      <c r="H3539" s="3">
        <f>SUM(H3453:H3538)</f>
        <v>2506757.4899999998</v>
      </c>
    </row>
    <row r="3541" spans="1:9" x14ac:dyDescent="0.25">
      <c r="A3541" t="s">
        <v>158</v>
      </c>
      <c r="B3541">
        <v>343</v>
      </c>
      <c r="C3541">
        <v>15777</v>
      </c>
      <c r="D3541" s="81">
        <v>44684</v>
      </c>
      <c r="E3541" s="49" t="s">
        <v>2693</v>
      </c>
      <c r="F3541" t="s">
        <v>2694</v>
      </c>
      <c r="H3541" s="3">
        <v>56500</v>
      </c>
      <c r="I3541" s="3">
        <f>+I3537+G3541-H3541</f>
        <v>2565156.35</v>
      </c>
    </row>
    <row r="3542" spans="1:9" x14ac:dyDescent="0.25">
      <c r="A3542" t="s">
        <v>158</v>
      </c>
      <c r="B3542">
        <v>343</v>
      </c>
      <c r="C3542">
        <v>15778</v>
      </c>
      <c r="D3542" s="81">
        <v>44684</v>
      </c>
      <c r="E3542" s="49" t="s">
        <v>2695</v>
      </c>
      <c r="F3542" t="s">
        <v>2694</v>
      </c>
      <c r="H3542" s="3">
        <v>83600</v>
      </c>
      <c r="I3542" s="3">
        <f t="shared" si="59"/>
        <v>2481556.35</v>
      </c>
    </row>
    <row r="3543" spans="1:9" x14ac:dyDescent="0.25">
      <c r="A3543" t="s">
        <v>158</v>
      </c>
      <c r="B3543">
        <v>421</v>
      </c>
      <c r="C3543">
        <v>15779</v>
      </c>
      <c r="D3543" s="81">
        <v>44686</v>
      </c>
      <c r="E3543" s="49" t="s">
        <v>1722</v>
      </c>
      <c r="F3543" t="s">
        <v>2696</v>
      </c>
      <c r="H3543" s="3">
        <v>5000</v>
      </c>
      <c r="I3543" s="3">
        <f t="shared" si="59"/>
        <v>2476556.35</v>
      </c>
    </row>
    <row r="3544" spans="1:9" x14ac:dyDescent="0.25">
      <c r="A3544" t="s">
        <v>158</v>
      </c>
      <c r="B3544">
        <v>426</v>
      </c>
      <c r="C3544">
        <v>15780</v>
      </c>
      <c r="D3544" s="81">
        <v>44691</v>
      </c>
      <c r="E3544" s="49" t="s">
        <v>2697</v>
      </c>
      <c r="F3544" t="s">
        <v>2698</v>
      </c>
      <c r="H3544" s="3">
        <v>5000</v>
      </c>
      <c r="I3544" s="3">
        <f t="shared" si="59"/>
        <v>2471556.35</v>
      </c>
    </row>
    <row r="3545" spans="1:9" x14ac:dyDescent="0.25">
      <c r="A3545" t="s">
        <v>158</v>
      </c>
      <c r="B3545">
        <v>344</v>
      </c>
      <c r="C3545">
        <v>15781</v>
      </c>
      <c r="D3545" s="81">
        <v>44691</v>
      </c>
      <c r="E3545" s="49" t="s">
        <v>2699</v>
      </c>
      <c r="F3545" t="s">
        <v>2700</v>
      </c>
      <c r="H3545" s="3">
        <v>4500</v>
      </c>
      <c r="I3545" s="3">
        <f t="shared" si="59"/>
        <v>2467056.35</v>
      </c>
    </row>
    <row r="3546" spans="1:9" x14ac:dyDescent="0.25">
      <c r="A3546" t="s">
        <v>158</v>
      </c>
      <c r="B3546">
        <v>421</v>
      </c>
      <c r="C3546">
        <v>15782</v>
      </c>
      <c r="D3546" s="81">
        <v>44691</v>
      </c>
      <c r="E3546" s="49" t="s">
        <v>2701</v>
      </c>
      <c r="F3546" t="s">
        <v>2702</v>
      </c>
      <c r="H3546" s="3">
        <v>10000</v>
      </c>
      <c r="I3546" s="3">
        <f t="shared" si="59"/>
        <v>2457056.35</v>
      </c>
    </row>
    <row r="3547" spans="1:9" x14ac:dyDescent="0.25">
      <c r="A3547" t="s">
        <v>158</v>
      </c>
      <c r="B3547">
        <v>421</v>
      </c>
      <c r="C3547">
        <v>15783</v>
      </c>
      <c r="D3547" s="81">
        <v>44698</v>
      </c>
      <c r="E3547" s="49" t="s">
        <v>62</v>
      </c>
      <c r="F3547" t="s">
        <v>2704</v>
      </c>
      <c r="H3547" s="3">
        <v>5000</v>
      </c>
      <c r="I3547" s="3">
        <f t="shared" si="59"/>
        <v>2452056.35</v>
      </c>
    </row>
    <row r="3548" spans="1:9" x14ac:dyDescent="0.25">
      <c r="C3548">
        <v>15784</v>
      </c>
      <c r="D3548" s="81">
        <v>44698</v>
      </c>
      <c r="E3548" s="49" t="s">
        <v>43</v>
      </c>
      <c r="F3548" t="s">
        <v>43</v>
      </c>
      <c r="I3548" s="3">
        <f t="shared" si="59"/>
        <v>2452056.35</v>
      </c>
    </row>
    <row r="3549" spans="1:9" x14ac:dyDescent="0.25">
      <c r="A3549" t="s">
        <v>158</v>
      </c>
      <c r="B3549">
        <v>343</v>
      </c>
      <c r="C3549">
        <v>15785</v>
      </c>
      <c r="D3549" s="81">
        <v>44698</v>
      </c>
      <c r="E3549" s="49" t="s">
        <v>2705</v>
      </c>
      <c r="F3549" t="s">
        <v>1968</v>
      </c>
      <c r="H3549" s="3">
        <v>152000</v>
      </c>
      <c r="I3549" s="3">
        <f t="shared" si="59"/>
        <v>2300056.35</v>
      </c>
    </row>
    <row r="3550" spans="1:9" x14ac:dyDescent="0.25">
      <c r="A3550" t="s">
        <v>158</v>
      </c>
      <c r="B3550">
        <v>343</v>
      </c>
      <c r="C3550">
        <v>15786</v>
      </c>
      <c r="D3550" s="81">
        <v>44698</v>
      </c>
      <c r="E3550" s="49" t="s">
        <v>2706</v>
      </c>
      <c r="F3550" t="s">
        <v>1968</v>
      </c>
      <c r="H3550" s="3">
        <v>34200</v>
      </c>
      <c r="I3550" s="3">
        <f t="shared" si="59"/>
        <v>2265856.35</v>
      </c>
    </row>
    <row r="3551" spans="1:9" x14ac:dyDescent="0.25">
      <c r="A3551" t="s">
        <v>158</v>
      </c>
      <c r="B3551">
        <v>345</v>
      </c>
      <c r="C3551">
        <v>15787</v>
      </c>
      <c r="D3551" s="81">
        <v>44698</v>
      </c>
      <c r="E3551" s="49" t="s">
        <v>1337</v>
      </c>
      <c r="F3551" t="s">
        <v>1939</v>
      </c>
      <c r="H3551" s="3">
        <v>10000</v>
      </c>
      <c r="I3551" s="3">
        <f t="shared" si="59"/>
        <v>2255856.35</v>
      </c>
    </row>
    <row r="3552" spans="1:9" x14ac:dyDescent="0.25">
      <c r="A3552" t="s">
        <v>158</v>
      </c>
      <c r="B3552">
        <v>151</v>
      </c>
      <c r="C3552">
        <v>15788</v>
      </c>
      <c r="D3552" s="81">
        <v>44700</v>
      </c>
      <c r="E3552" s="49" t="s">
        <v>2707</v>
      </c>
      <c r="F3552" t="s">
        <v>2708</v>
      </c>
      <c r="H3552" s="3">
        <v>3000</v>
      </c>
      <c r="I3552" s="3">
        <f t="shared" si="59"/>
        <v>2252856.35</v>
      </c>
    </row>
    <row r="3553" spans="1:9" x14ac:dyDescent="0.25">
      <c r="A3553" t="s">
        <v>158</v>
      </c>
      <c r="B3553">
        <v>344</v>
      </c>
      <c r="C3553">
        <v>15789</v>
      </c>
      <c r="D3553" s="81">
        <v>44700</v>
      </c>
      <c r="E3553" s="49" t="s">
        <v>2709</v>
      </c>
      <c r="F3553" t="s">
        <v>2710</v>
      </c>
      <c r="H3553" s="3">
        <v>158200</v>
      </c>
      <c r="I3553" s="3">
        <f t="shared" si="59"/>
        <v>2094656.35</v>
      </c>
    </row>
    <row r="3554" spans="1:9" x14ac:dyDescent="0.25">
      <c r="A3554" t="s">
        <v>158</v>
      </c>
      <c r="B3554">
        <v>342</v>
      </c>
      <c r="C3554">
        <v>15790</v>
      </c>
      <c r="D3554" s="81">
        <v>44701</v>
      </c>
      <c r="E3554" s="49" t="s">
        <v>2711</v>
      </c>
      <c r="F3554" t="s">
        <v>2712</v>
      </c>
      <c r="H3554" s="3">
        <v>75000</v>
      </c>
      <c r="I3554" s="3">
        <f t="shared" si="59"/>
        <v>2019656.35</v>
      </c>
    </row>
    <row r="3555" spans="1:9" x14ac:dyDescent="0.25">
      <c r="A3555" t="s">
        <v>158</v>
      </c>
      <c r="B3555">
        <v>342</v>
      </c>
      <c r="C3555">
        <v>15791</v>
      </c>
      <c r="D3555" s="81">
        <v>44701</v>
      </c>
      <c r="E3555" s="49" t="s">
        <v>2711</v>
      </c>
      <c r="F3555" t="s">
        <v>1688</v>
      </c>
      <c r="H3555" s="3">
        <v>20000</v>
      </c>
      <c r="I3555" s="3">
        <f t="shared" si="59"/>
        <v>1999656.35</v>
      </c>
    </row>
    <row r="3556" spans="1:9" x14ac:dyDescent="0.25">
      <c r="A3556" t="s">
        <v>158</v>
      </c>
      <c r="B3556">
        <v>345</v>
      </c>
      <c r="C3556">
        <v>15792</v>
      </c>
      <c r="D3556" s="81">
        <v>44704</v>
      </c>
      <c r="E3556" s="49" t="s">
        <v>2015</v>
      </c>
      <c r="F3556" t="s">
        <v>1939</v>
      </c>
      <c r="H3556" s="3">
        <v>50000</v>
      </c>
      <c r="I3556" s="3">
        <f t="shared" si="59"/>
        <v>1949656.35</v>
      </c>
    </row>
    <row r="3557" spans="1:9" x14ac:dyDescent="0.25">
      <c r="A3557" t="s">
        <v>158</v>
      </c>
      <c r="B3557">
        <v>421</v>
      </c>
      <c r="C3557">
        <v>15793</v>
      </c>
      <c r="D3557" s="81">
        <v>44704</v>
      </c>
      <c r="E3557" s="49" t="s">
        <v>1722</v>
      </c>
      <c r="F3557" t="s">
        <v>2713</v>
      </c>
      <c r="H3557" s="3">
        <v>5000</v>
      </c>
      <c r="I3557" s="3">
        <f t="shared" si="59"/>
        <v>1944656.35</v>
      </c>
    </row>
    <row r="3558" spans="1:9" x14ac:dyDescent="0.25">
      <c r="A3558" t="s">
        <v>158</v>
      </c>
      <c r="B3558">
        <v>426</v>
      </c>
      <c r="C3558">
        <v>15794</v>
      </c>
      <c r="D3558" s="81">
        <v>44704</v>
      </c>
      <c r="E3558" s="49" t="s">
        <v>2714</v>
      </c>
      <c r="F3558" t="s">
        <v>2715</v>
      </c>
      <c r="H3558" s="3">
        <v>30510</v>
      </c>
      <c r="I3558" s="3">
        <f t="shared" si="59"/>
        <v>1914146.35</v>
      </c>
    </row>
    <row r="3559" spans="1:9" x14ac:dyDescent="0.25">
      <c r="A3559" t="s">
        <v>158</v>
      </c>
      <c r="B3559">
        <v>344</v>
      </c>
      <c r="C3559">
        <v>15795</v>
      </c>
      <c r="D3559" s="81">
        <v>44704</v>
      </c>
      <c r="E3559" s="49" t="s">
        <v>2716</v>
      </c>
      <c r="F3559" t="s">
        <v>2710</v>
      </c>
      <c r="H3559" s="3">
        <v>11400</v>
      </c>
      <c r="I3559" s="3">
        <f t="shared" si="59"/>
        <v>1902746.35</v>
      </c>
    </row>
    <row r="3560" spans="1:9" x14ac:dyDescent="0.25">
      <c r="D3560" s="81">
        <v>44704</v>
      </c>
      <c r="E3560" s="49" t="s">
        <v>148</v>
      </c>
      <c r="F3560" t="s">
        <v>41</v>
      </c>
      <c r="G3560" s="108">
        <v>92087.5</v>
      </c>
      <c r="I3560" s="3">
        <f t="shared" si="59"/>
        <v>1994833.85</v>
      </c>
    </row>
    <row r="3561" spans="1:9" x14ac:dyDescent="0.25">
      <c r="B3561">
        <v>421</v>
      </c>
      <c r="C3561">
        <v>15796</v>
      </c>
      <c r="D3561" s="81">
        <v>44705</v>
      </c>
      <c r="E3561" s="49" t="s">
        <v>1722</v>
      </c>
      <c r="F3561" t="s">
        <v>2717</v>
      </c>
      <c r="H3561" s="3">
        <v>5000</v>
      </c>
      <c r="I3561" s="3">
        <f t="shared" si="59"/>
        <v>1989833.85</v>
      </c>
    </row>
    <row r="3562" spans="1:9" x14ac:dyDescent="0.25">
      <c r="C3562">
        <v>15797</v>
      </c>
      <c r="D3562" s="81">
        <v>44706</v>
      </c>
      <c r="E3562" s="49" t="s">
        <v>43</v>
      </c>
      <c r="F3562" t="s">
        <v>43</v>
      </c>
      <c r="I3562" s="3">
        <f t="shared" si="59"/>
        <v>1989833.85</v>
      </c>
    </row>
    <row r="3563" spans="1:9" x14ac:dyDescent="0.25">
      <c r="B3563">
        <v>122</v>
      </c>
      <c r="C3563">
        <v>15798</v>
      </c>
      <c r="D3563" s="81">
        <v>44706</v>
      </c>
      <c r="E3563" s="49" t="s">
        <v>2721</v>
      </c>
      <c r="F3563" t="s">
        <v>2723</v>
      </c>
      <c r="H3563" s="3">
        <v>20000</v>
      </c>
      <c r="I3563" s="3">
        <f t="shared" si="59"/>
        <v>1969833.85</v>
      </c>
    </row>
    <row r="3564" spans="1:9" x14ac:dyDescent="0.25">
      <c r="A3564" t="s">
        <v>158</v>
      </c>
      <c r="B3564">
        <v>122</v>
      </c>
      <c r="C3564">
        <v>15799</v>
      </c>
      <c r="D3564" s="81">
        <v>44706</v>
      </c>
      <c r="E3564" s="49" t="s">
        <v>2722</v>
      </c>
      <c r="F3564" t="s">
        <v>1610</v>
      </c>
      <c r="H3564" s="3">
        <v>18000</v>
      </c>
      <c r="I3564" s="3">
        <f t="shared" si="59"/>
        <v>1951833.85</v>
      </c>
    </row>
    <row r="3565" spans="1:9" x14ac:dyDescent="0.25">
      <c r="A3565" t="s">
        <v>158</v>
      </c>
      <c r="B3565">
        <v>122</v>
      </c>
      <c r="C3565">
        <v>15800</v>
      </c>
      <c r="D3565" s="81">
        <v>44706</v>
      </c>
      <c r="E3565" s="49" t="s">
        <v>2725</v>
      </c>
      <c r="F3565" t="s">
        <v>2724</v>
      </c>
      <c r="H3565" s="3">
        <v>15000</v>
      </c>
      <c r="I3565" s="3">
        <f t="shared" si="59"/>
        <v>1936833.85</v>
      </c>
    </row>
    <row r="3566" spans="1:9" x14ac:dyDescent="0.25">
      <c r="A3566" t="s">
        <v>158</v>
      </c>
      <c r="B3566">
        <v>122</v>
      </c>
      <c r="C3566">
        <v>15801</v>
      </c>
      <c r="D3566" s="81">
        <v>44706</v>
      </c>
      <c r="E3566" s="49" t="s">
        <v>2726</v>
      </c>
      <c r="F3566" t="s">
        <v>1821</v>
      </c>
      <c r="H3566" s="3">
        <v>15000</v>
      </c>
      <c r="I3566" s="3">
        <f t="shared" si="59"/>
        <v>1921833.85</v>
      </c>
    </row>
    <row r="3567" spans="1:9" x14ac:dyDescent="0.25">
      <c r="A3567" t="s">
        <v>158</v>
      </c>
      <c r="B3567">
        <v>122</v>
      </c>
      <c r="C3567">
        <v>15802</v>
      </c>
      <c r="D3567" s="81">
        <v>44706</v>
      </c>
      <c r="E3567" s="49" t="s">
        <v>2727</v>
      </c>
      <c r="F3567" t="s">
        <v>1783</v>
      </c>
      <c r="H3567" s="3">
        <v>15000</v>
      </c>
      <c r="I3567" s="3">
        <f t="shared" si="59"/>
        <v>1906833.85</v>
      </c>
    </row>
    <row r="3568" spans="1:9" x14ac:dyDescent="0.25">
      <c r="A3568" t="s">
        <v>158</v>
      </c>
      <c r="B3568">
        <v>122</v>
      </c>
      <c r="C3568">
        <v>15803</v>
      </c>
      <c r="D3568" s="81">
        <v>44706</v>
      </c>
      <c r="E3568" s="49" t="s">
        <v>2728</v>
      </c>
      <c r="F3568" t="s">
        <v>2055</v>
      </c>
      <c r="H3568" s="3">
        <v>12000</v>
      </c>
      <c r="I3568" s="3">
        <f t="shared" si="59"/>
        <v>1894833.85</v>
      </c>
    </row>
    <row r="3569" spans="1:9" x14ac:dyDescent="0.25">
      <c r="A3569" t="s">
        <v>158</v>
      </c>
      <c r="B3569">
        <v>122</v>
      </c>
      <c r="C3569">
        <v>15804</v>
      </c>
      <c r="D3569" s="81">
        <v>44706</v>
      </c>
      <c r="E3569" s="49" t="s">
        <v>2726</v>
      </c>
      <c r="F3569" t="s">
        <v>1866</v>
      </c>
      <c r="H3569" s="3">
        <v>12000</v>
      </c>
      <c r="I3569" s="3">
        <f t="shared" si="59"/>
        <v>1882833.85</v>
      </c>
    </row>
    <row r="3570" spans="1:9" x14ac:dyDescent="0.25">
      <c r="A3570" t="s">
        <v>158</v>
      </c>
      <c r="B3570">
        <v>122</v>
      </c>
      <c r="C3570">
        <v>15805</v>
      </c>
      <c r="D3570" s="81">
        <v>44706</v>
      </c>
      <c r="E3570" s="49" t="s">
        <v>2729</v>
      </c>
      <c r="F3570" t="s">
        <v>2731</v>
      </c>
      <c r="H3570" s="3">
        <v>10000</v>
      </c>
      <c r="I3570" s="3">
        <f t="shared" si="59"/>
        <v>1872833.85</v>
      </c>
    </row>
    <row r="3571" spans="1:9" x14ac:dyDescent="0.25">
      <c r="A3571" t="s">
        <v>158</v>
      </c>
      <c r="B3571">
        <v>122</v>
      </c>
      <c r="C3571">
        <v>15806</v>
      </c>
      <c r="D3571" s="81">
        <v>44706</v>
      </c>
      <c r="E3571" s="49" t="s">
        <v>2730</v>
      </c>
      <c r="F3571" t="s">
        <v>1976</v>
      </c>
      <c r="H3571" s="3">
        <v>10000</v>
      </c>
      <c r="I3571" s="3">
        <f t="shared" si="59"/>
        <v>1862833.85</v>
      </c>
    </row>
    <row r="3572" spans="1:9" x14ac:dyDescent="0.25">
      <c r="A3572" t="s">
        <v>158</v>
      </c>
      <c r="B3572">
        <v>122</v>
      </c>
      <c r="C3572">
        <v>15807</v>
      </c>
      <c r="D3572" s="81">
        <v>44706</v>
      </c>
      <c r="E3572" s="49" t="s">
        <v>2732</v>
      </c>
      <c r="F3572" t="s">
        <v>2735</v>
      </c>
      <c r="H3572" s="3">
        <v>10000</v>
      </c>
      <c r="I3572" s="3">
        <f t="shared" si="59"/>
        <v>1852833.85</v>
      </c>
    </row>
    <row r="3573" spans="1:9" x14ac:dyDescent="0.25">
      <c r="B3573">
        <v>122</v>
      </c>
      <c r="C3573">
        <v>15808</v>
      </c>
      <c r="D3573" s="81">
        <v>44706</v>
      </c>
      <c r="E3573" s="49" t="s">
        <v>2733</v>
      </c>
      <c r="F3573" t="s">
        <v>1751</v>
      </c>
      <c r="H3573" s="3">
        <v>10000</v>
      </c>
      <c r="I3573" s="3">
        <f t="shared" si="59"/>
        <v>1842833.85</v>
      </c>
    </row>
    <row r="3574" spans="1:9" x14ac:dyDescent="0.25">
      <c r="A3574" t="s">
        <v>158</v>
      </c>
      <c r="B3574">
        <v>122</v>
      </c>
      <c r="C3574">
        <v>15809</v>
      </c>
      <c r="D3574" s="81">
        <v>44706</v>
      </c>
      <c r="E3574" s="49" t="s">
        <v>2734</v>
      </c>
      <c r="F3574" t="s">
        <v>1534</v>
      </c>
      <c r="H3574" s="3">
        <v>10000</v>
      </c>
      <c r="I3574" s="3">
        <f t="shared" si="59"/>
        <v>1832833.85</v>
      </c>
    </row>
    <row r="3575" spans="1:9" x14ac:dyDescent="0.25">
      <c r="A3575" t="s">
        <v>158</v>
      </c>
      <c r="B3575">
        <v>122</v>
      </c>
      <c r="C3575">
        <v>15010</v>
      </c>
      <c r="D3575" s="81">
        <v>44706</v>
      </c>
      <c r="E3575" s="49" t="s">
        <v>2736</v>
      </c>
      <c r="F3575" t="s">
        <v>1639</v>
      </c>
      <c r="H3575" s="3">
        <v>10000</v>
      </c>
      <c r="I3575" s="3">
        <f t="shared" si="59"/>
        <v>1822833.85</v>
      </c>
    </row>
    <row r="3576" spans="1:9" x14ac:dyDescent="0.25">
      <c r="A3576" t="s">
        <v>158</v>
      </c>
      <c r="B3576">
        <v>122</v>
      </c>
      <c r="C3576">
        <v>15811</v>
      </c>
      <c r="D3576" s="81">
        <v>44706</v>
      </c>
      <c r="E3576" s="49" t="s">
        <v>2737</v>
      </c>
      <c r="F3576" t="s">
        <v>2400</v>
      </c>
      <c r="H3576" s="3">
        <v>10000</v>
      </c>
      <c r="I3576" s="3">
        <f t="shared" si="59"/>
        <v>1812833.85</v>
      </c>
    </row>
    <row r="3577" spans="1:9" x14ac:dyDescent="0.25">
      <c r="B3577">
        <v>122</v>
      </c>
      <c r="C3577">
        <v>15812</v>
      </c>
      <c r="D3577" s="81">
        <v>44706</v>
      </c>
      <c r="E3577" s="49" t="s">
        <v>2738</v>
      </c>
      <c r="F3577" t="s">
        <v>1977</v>
      </c>
      <c r="H3577" s="3">
        <v>9000</v>
      </c>
      <c r="I3577" s="3">
        <f t="shared" si="59"/>
        <v>1803833.85</v>
      </c>
    </row>
    <row r="3578" spans="1:9" x14ac:dyDescent="0.25">
      <c r="A3578" t="s">
        <v>158</v>
      </c>
      <c r="B3578">
        <v>122</v>
      </c>
      <c r="C3578">
        <v>15813</v>
      </c>
      <c r="D3578" s="81">
        <v>44706</v>
      </c>
      <c r="E3578" s="49" t="s">
        <v>2739</v>
      </c>
      <c r="F3578" t="s">
        <v>2054</v>
      </c>
      <c r="H3578" s="3">
        <v>15000</v>
      </c>
      <c r="I3578" s="3">
        <f t="shared" si="59"/>
        <v>1788833.85</v>
      </c>
    </row>
    <row r="3579" spans="1:9" x14ac:dyDescent="0.25">
      <c r="A3579" t="s">
        <v>158</v>
      </c>
      <c r="B3579">
        <v>122</v>
      </c>
      <c r="C3579">
        <v>15814</v>
      </c>
      <c r="D3579" s="81">
        <v>44706</v>
      </c>
      <c r="E3579" s="49" t="s">
        <v>2728</v>
      </c>
      <c r="F3579" t="s">
        <v>2053</v>
      </c>
      <c r="H3579" s="3">
        <v>15000</v>
      </c>
      <c r="I3579" s="3">
        <f t="shared" si="59"/>
        <v>1773833.85</v>
      </c>
    </row>
    <row r="3580" spans="1:9" x14ac:dyDescent="0.25">
      <c r="A3580" t="s">
        <v>158</v>
      </c>
      <c r="B3580">
        <v>122</v>
      </c>
      <c r="C3580">
        <v>15815</v>
      </c>
      <c r="D3580" s="81">
        <v>44706</v>
      </c>
      <c r="E3580" s="49" t="s">
        <v>2720</v>
      </c>
      <c r="F3580" t="s">
        <v>1609</v>
      </c>
      <c r="H3580" s="3">
        <v>6000</v>
      </c>
      <c r="I3580" s="3">
        <f t="shared" si="59"/>
        <v>1767833.85</v>
      </c>
    </row>
    <row r="3581" spans="1:9" x14ac:dyDescent="0.25">
      <c r="B3581">
        <v>421</v>
      </c>
      <c r="C3581">
        <v>15816</v>
      </c>
      <c r="D3581" s="81">
        <v>44707</v>
      </c>
      <c r="E3581" s="49" t="s">
        <v>1722</v>
      </c>
      <c r="F3581" t="s">
        <v>2719</v>
      </c>
      <c r="H3581" s="3">
        <v>5000</v>
      </c>
      <c r="I3581" s="3">
        <f t="shared" si="59"/>
        <v>1762833.85</v>
      </c>
    </row>
    <row r="3582" spans="1:9" x14ac:dyDescent="0.25">
      <c r="A3582" t="s">
        <v>158</v>
      </c>
      <c r="B3582">
        <v>428</v>
      </c>
      <c r="C3582">
        <v>15817</v>
      </c>
      <c r="D3582" s="81">
        <v>44707</v>
      </c>
      <c r="E3582" s="49" t="s">
        <v>2740</v>
      </c>
      <c r="F3582" t="s">
        <v>2741</v>
      </c>
      <c r="H3582" s="3">
        <v>9600</v>
      </c>
      <c r="I3582" s="3">
        <f t="shared" si="59"/>
        <v>1753233.85</v>
      </c>
    </row>
    <row r="3583" spans="1:9" x14ac:dyDescent="0.25">
      <c r="A3583" t="s">
        <v>158</v>
      </c>
      <c r="B3583">
        <v>421</v>
      </c>
      <c r="C3583">
        <v>15818</v>
      </c>
      <c r="D3583" s="81">
        <v>44708</v>
      </c>
      <c r="E3583" s="49" t="s">
        <v>2036</v>
      </c>
      <c r="F3583" t="s">
        <v>2742</v>
      </c>
      <c r="H3583" s="3">
        <v>15000</v>
      </c>
      <c r="I3583" s="3">
        <f t="shared" si="59"/>
        <v>1738233.85</v>
      </c>
    </row>
    <row r="3584" spans="1:9" x14ac:dyDescent="0.25">
      <c r="D3584" s="81">
        <v>44708</v>
      </c>
      <c r="E3584" s="49" t="s">
        <v>148</v>
      </c>
      <c r="F3584" t="s">
        <v>41</v>
      </c>
      <c r="G3584" s="108">
        <v>2000000</v>
      </c>
      <c r="I3584" s="3">
        <f t="shared" si="59"/>
        <v>3738233.85</v>
      </c>
    </row>
    <row r="3585" spans="1:9" x14ac:dyDescent="0.25">
      <c r="A3585" t="s">
        <v>158</v>
      </c>
      <c r="B3585">
        <v>421</v>
      </c>
      <c r="C3585">
        <v>15819</v>
      </c>
      <c r="D3585" s="81">
        <v>44708</v>
      </c>
      <c r="E3585" s="49" t="s">
        <v>62</v>
      </c>
      <c r="F3585" t="s">
        <v>2743</v>
      </c>
      <c r="H3585" s="3">
        <v>10000</v>
      </c>
      <c r="I3585" s="3">
        <f t="shared" si="59"/>
        <v>3728233.85</v>
      </c>
    </row>
    <row r="3586" spans="1:9" x14ac:dyDescent="0.25">
      <c r="B3586">
        <v>421</v>
      </c>
      <c r="C3586">
        <v>15820</v>
      </c>
      <c r="D3586" s="81">
        <v>44708</v>
      </c>
      <c r="E3586" s="49" t="s">
        <v>62</v>
      </c>
      <c r="F3586" t="s">
        <v>2744</v>
      </c>
      <c r="H3586" s="3">
        <v>10000</v>
      </c>
      <c r="I3586" s="3">
        <f t="shared" si="59"/>
        <v>3718233.85</v>
      </c>
    </row>
    <row r="3587" spans="1:9" x14ac:dyDescent="0.25">
      <c r="B3587">
        <v>311</v>
      </c>
      <c r="C3587">
        <v>15821</v>
      </c>
      <c r="D3587" s="81">
        <v>44708</v>
      </c>
      <c r="E3587" s="49" t="s">
        <v>1947</v>
      </c>
      <c r="F3587" t="s">
        <v>70</v>
      </c>
      <c r="H3587" s="3">
        <v>63590</v>
      </c>
      <c r="I3587" s="3">
        <f t="shared" si="59"/>
        <v>3654643.85</v>
      </c>
    </row>
    <row r="3588" spans="1:9" x14ac:dyDescent="0.25">
      <c r="A3588" t="s">
        <v>158</v>
      </c>
      <c r="B3588">
        <v>426</v>
      </c>
      <c r="C3588">
        <v>15822</v>
      </c>
      <c r="D3588" s="81">
        <v>44708</v>
      </c>
      <c r="E3588" s="49" t="s">
        <v>2745</v>
      </c>
      <c r="F3588" t="s">
        <v>2087</v>
      </c>
      <c r="H3588" s="3">
        <v>31504</v>
      </c>
      <c r="I3588" s="3">
        <f t="shared" si="59"/>
        <v>3623139.85</v>
      </c>
    </row>
    <row r="3589" spans="1:9" x14ac:dyDescent="0.25">
      <c r="A3589" t="s">
        <v>158</v>
      </c>
      <c r="B3589">
        <v>428</v>
      </c>
      <c r="C3589">
        <v>15823</v>
      </c>
      <c r="D3589" s="81">
        <v>44708</v>
      </c>
      <c r="E3589" s="49" t="s">
        <v>1960</v>
      </c>
      <c r="F3589" t="s">
        <v>1870</v>
      </c>
      <c r="H3589" s="3">
        <v>35819</v>
      </c>
      <c r="I3589" s="3">
        <f t="shared" si="59"/>
        <v>3587320.85</v>
      </c>
    </row>
    <row r="3590" spans="1:9" x14ac:dyDescent="0.25">
      <c r="B3590">
        <v>343</v>
      </c>
      <c r="C3590">
        <v>15824</v>
      </c>
      <c r="D3590" s="81">
        <v>44708</v>
      </c>
      <c r="E3590" s="49" t="s">
        <v>2746</v>
      </c>
      <c r="F3590" t="s">
        <v>2694</v>
      </c>
      <c r="H3590" s="3">
        <v>5225</v>
      </c>
      <c r="I3590" s="3">
        <f t="shared" si="59"/>
        <v>3582095.85</v>
      </c>
    </row>
    <row r="3591" spans="1:9" x14ac:dyDescent="0.25">
      <c r="A3591" t="s">
        <v>158</v>
      </c>
      <c r="B3591">
        <v>421</v>
      </c>
      <c r="C3591">
        <v>15825</v>
      </c>
      <c r="D3591" s="81">
        <v>44708</v>
      </c>
      <c r="E3591" s="49" t="s">
        <v>1885</v>
      </c>
      <c r="F3591" t="s">
        <v>1569</v>
      </c>
      <c r="H3591" s="3">
        <v>15607</v>
      </c>
      <c r="I3591" s="3">
        <f t="shared" ref="I3591:I3654" si="60">+I3590+G3591-H3591</f>
        <v>3566488.85</v>
      </c>
    </row>
    <row r="3592" spans="1:9" x14ac:dyDescent="0.25">
      <c r="A3592" t="s">
        <v>158</v>
      </c>
      <c r="B3592">
        <v>151</v>
      </c>
      <c r="C3592">
        <v>15826</v>
      </c>
      <c r="D3592" s="81">
        <v>44708</v>
      </c>
      <c r="E3592" s="49" t="s">
        <v>2747</v>
      </c>
      <c r="F3592" t="s">
        <v>1953</v>
      </c>
      <c r="H3592" s="3">
        <v>4370</v>
      </c>
      <c r="I3592" s="3">
        <f t="shared" si="60"/>
        <v>3562118.85</v>
      </c>
    </row>
    <row r="3593" spans="1:9" x14ac:dyDescent="0.25">
      <c r="A3593" t="s">
        <v>158</v>
      </c>
      <c r="B3593">
        <v>345</v>
      </c>
      <c r="C3593">
        <v>15827</v>
      </c>
      <c r="D3593" s="81">
        <v>44708</v>
      </c>
      <c r="E3593" s="49" t="s">
        <v>2320</v>
      </c>
      <c r="F3593" t="s">
        <v>1765</v>
      </c>
      <c r="H3593" s="3">
        <v>21190</v>
      </c>
      <c r="I3593" s="3">
        <f t="shared" si="60"/>
        <v>3540928.85</v>
      </c>
    </row>
    <row r="3594" spans="1:9" x14ac:dyDescent="0.25">
      <c r="B3594">
        <v>427</v>
      </c>
      <c r="C3594">
        <v>15828</v>
      </c>
      <c r="D3594" s="81">
        <v>44708</v>
      </c>
      <c r="E3594" s="49" t="s">
        <v>2748</v>
      </c>
      <c r="F3594" t="s">
        <v>2749</v>
      </c>
      <c r="H3594" s="3">
        <v>6498</v>
      </c>
      <c r="I3594" s="3">
        <f t="shared" si="60"/>
        <v>3534430.85</v>
      </c>
    </row>
    <row r="3595" spans="1:9" x14ac:dyDescent="0.25">
      <c r="A3595" t="s">
        <v>158</v>
      </c>
      <c r="B3595">
        <v>344</v>
      </c>
      <c r="C3595">
        <v>15829</v>
      </c>
      <c r="D3595" s="81">
        <v>44708</v>
      </c>
      <c r="E3595" s="49" t="s">
        <v>2750</v>
      </c>
      <c r="F3595" t="s">
        <v>1831</v>
      </c>
      <c r="H3595" s="3">
        <v>38646</v>
      </c>
      <c r="I3595" s="3">
        <f t="shared" si="60"/>
        <v>3495784.85</v>
      </c>
    </row>
    <row r="3596" spans="1:9" x14ac:dyDescent="0.25">
      <c r="A3596" t="s">
        <v>158</v>
      </c>
      <c r="B3596">
        <v>345</v>
      </c>
      <c r="C3596">
        <v>15830</v>
      </c>
      <c r="D3596" s="81">
        <v>44708</v>
      </c>
      <c r="E3596" s="49" t="s">
        <v>2751</v>
      </c>
      <c r="F3596" t="s">
        <v>1866</v>
      </c>
      <c r="H3596" s="3">
        <v>4000</v>
      </c>
      <c r="I3596" s="3">
        <f t="shared" si="60"/>
        <v>3491784.85</v>
      </c>
    </row>
    <row r="3597" spans="1:9" x14ac:dyDescent="0.25">
      <c r="A3597" t="s">
        <v>158</v>
      </c>
      <c r="B3597">
        <v>151</v>
      </c>
      <c r="C3597">
        <v>15831</v>
      </c>
      <c r="D3597" s="81">
        <v>44708</v>
      </c>
      <c r="E3597" s="49" t="s">
        <v>2752</v>
      </c>
      <c r="F3597" t="s">
        <v>2753</v>
      </c>
      <c r="H3597" s="3">
        <v>10000</v>
      </c>
      <c r="I3597" s="3">
        <f t="shared" si="60"/>
        <v>3481784.85</v>
      </c>
    </row>
    <row r="3598" spans="1:9" x14ac:dyDescent="0.25">
      <c r="B3598">
        <v>151</v>
      </c>
      <c r="C3598">
        <v>15832</v>
      </c>
      <c r="D3598" s="81">
        <v>44708</v>
      </c>
      <c r="E3598" s="49" t="s">
        <v>2754</v>
      </c>
      <c r="F3598" t="s">
        <v>2755</v>
      </c>
      <c r="H3598" s="3">
        <v>6000</v>
      </c>
      <c r="I3598" s="3">
        <f t="shared" si="60"/>
        <v>3475784.85</v>
      </c>
    </row>
    <row r="3599" spans="1:9" x14ac:dyDescent="0.25">
      <c r="A3599" t="s">
        <v>158</v>
      </c>
      <c r="B3599">
        <v>346</v>
      </c>
      <c r="C3599">
        <v>15833</v>
      </c>
      <c r="D3599" s="81">
        <v>44708</v>
      </c>
      <c r="E3599" s="49" t="s">
        <v>2756</v>
      </c>
      <c r="F3599" t="s">
        <v>1939</v>
      </c>
      <c r="H3599" s="3">
        <v>52497</v>
      </c>
      <c r="I3599" s="3">
        <f t="shared" si="60"/>
        <v>3423287.85</v>
      </c>
    </row>
    <row r="3600" spans="1:9" x14ac:dyDescent="0.25">
      <c r="A3600" t="s">
        <v>158</v>
      </c>
      <c r="B3600">
        <v>421</v>
      </c>
      <c r="C3600">
        <v>15834</v>
      </c>
      <c r="D3600" s="81">
        <v>44711</v>
      </c>
      <c r="E3600" s="49" t="s">
        <v>1722</v>
      </c>
      <c r="F3600" t="s">
        <v>2757</v>
      </c>
      <c r="H3600" s="3">
        <v>10000</v>
      </c>
      <c r="I3600" s="3">
        <f t="shared" si="60"/>
        <v>3413287.85</v>
      </c>
    </row>
    <row r="3601" spans="1:9" x14ac:dyDescent="0.25">
      <c r="B3601">
        <v>421</v>
      </c>
      <c r="C3601">
        <v>15835</v>
      </c>
      <c r="D3601" s="81">
        <v>44711</v>
      </c>
      <c r="E3601" s="49" t="s">
        <v>1722</v>
      </c>
      <c r="F3601" t="s">
        <v>2758</v>
      </c>
      <c r="H3601" s="3">
        <v>3000</v>
      </c>
      <c r="I3601" s="3">
        <f t="shared" si="60"/>
        <v>3410287.85</v>
      </c>
    </row>
    <row r="3602" spans="1:9" x14ac:dyDescent="0.25">
      <c r="B3602">
        <v>421</v>
      </c>
      <c r="C3602">
        <v>15836</v>
      </c>
      <c r="D3602" s="81">
        <v>44711</v>
      </c>
      <c r="E3602" s="49" t="s">
        <v>1722</v>
      </c>
      <c r="F3602" t="s">
        <v>2759</v>
      </c>
      <c r="H3602" s="3">
        <v>5000</v>
      </c>
      <c r="I3602" s="3">
        <f t="shared" si="60"/>
        <v>3405287.85</v>
      </c>
    </row>
    <row r="3603" spans="1:9" x14ac:dyDescent="0.25">
      <c r="B3603">
        <v>421</v>
      </c>
      <c r="C3603">
        <v>15837</v>
      </c>
      <c r="D3603" s="81">
        <v>44711</v>
      </c>
      <c r="E3603" s="49" t="s">
        <v>2760</v>
      </c>
      <c r="F3603" t="s">
        <v>2640</v>
      </c>
      <c r="H3603" s="3">
        <v>10000</v>
      </c>
      <c r="I3603" s="3">
        <f t="shared" si="60"/>
        <v>3395287.85</v>
      </c>
    </row>
    <row r="3604" spans="1:9" x14ac:dyDescent="0.25">
      <c r="A3604" t="s">
        <v>158</v>
      </c>
      <c r="B3604">
        <v>421</v>
      </c>
      <c r="C3604">
        <v>15838</v>
      </c>
      <c r="D3604" s="81">
        <v>44711</v>
      </c>
      <c r="E3604" s="49" t="s">
        <v>62</v>
      </c>
      <c r="F3604" t="s">
        <v>208</v>
      </c>
      <c r="H3604" s="3">
        <v>5000</v>
      </c>
      <c r="I3604" s="3">
        <f t="shared" si="60"/>
        <v>3390287.85</v>
      </c>
    </row>
    <row r="3605" spans="1:9" x14ac:dyDescent="0.25">
      <c r="B3605">
        <v>421</v>
      </c>
      <c r="C3605">
        <v>15839</v>
      </c>
      <c r="D3605" s="81">
        <v>44711</v>
      </c>
      <c r="E3605" s="49" t="s">
        <v>62</v>
      </c>
      <c r="F3605" t="s">
        <v>2761</v>
      </c>
      <c r="H3605" s="3">
        <v>5000</v>
      </c>
      <c r="I3605" s="3">
        <f t="shared" si="60"/>
        <v>3385287.85</v>
      </c>
    </row>
    <row r="3606" spans="1:9" x14ac:dyDescent="0.25">
      <c r="A3606" t="s">
        <v>158</v>
      </c>
      <c r="B3606">
        <v>421</v>
      </c>
      <c r="C3606">
        <v>15840</v>
      </c>
      <c r="D3606" s="81">
        <v>44711</v>
      </c>
      <c r="E3606" s="49" t="s">
        <v>1722</v>
      </c>
      <c r="F3606" t="s">
        <v>2246</v>
      </c>
      <c r="H3606" s="3">
        <v>5000</v>
      </c>
      <c r="I3606" s="3">
        <f t="shared" si="60"/>
        <v>3380287.85</v>
      </c>
    </row>
    <row r="3607" spans="1:9" x14ac:dyDescent="0.25">
      <c r="B3607">
        <v>421</v>
      </c>
      <c r="C3607">
        <v>15841</v>
      </c>
      <c r="D3607" s="81">
        <v>44711</v>
      </c>
      <c r="E3607" s="49" t="s">
        <v>2077</v>
      </c>
      <c r="F3607" t="s">
        <v>2762</v>
      </c>
      <c r="H3607" s="3">
        <v>5000</v>
      </c>
      <c r="I3607" s="3">
        <f t="shared" si="60"/>
        <v>3375287.85</v>
      </c>
    </row>
    <row r="3608" spans="1:9" x14ac:dyDescent="0.25">
      <c r="B3608">
        <v>421</v>
      </c>
      <c r="C3608">
        <v>15842</v>
      </c>
      <c r="D3608" s="81">
        <v>44711</v>
      </c>
      <c r="E3608" s="49" t="s">
        <v>1722</v>
      </c>
      <c r="F3608" t="s">
        <v>2763</v>
      </c>
      <c r="H3608" s="3">
        <v>3000</v>
      </c>
      <c r="I3608" s="3">
        <f t="shared" si="60"/>
        <v>3372287.85</v>
      </c>
    </row>
    <row r="3609" spans="1:9" x14ac:dyDescent="0.25">
      <c r="B3609">
        <v>428</v>
      </c>
      <c r="C3609">
        <v>15843</v>
      </c>
      <c r="D3609" s="81">
        <v>44711</v>
      </c>
      <c r="E3609" s="49" t="s">
        <v>2764</v>
      </c>
      <c r="F3609" t="s">
        <v>2765</v>
      </c>
      <c r="H3609" s="3">
        <v>10500</v>
      </c>
      <c r="I3609" s="3">
        <f t="shared" si="60"/>
        <v>3361787.85</v>
      </c>
    </row>
    <row r="3610" spans="1:9" x14ac:dyDescent="0.25">
      <c r="B3610">
        <v>421</v>
      </c>
      <c r="C3610">
        <v>15844</v>
      </c>
      <c r="D3610" s="81">
        <v>44711</v>
      </c>
      <c r="E3610" s="49" t="s">
        <v>2036</v>
      </c>
      <c r="F3610" t="s">
        <v>2766</v>
      </c>
      <c r="H3610" s="3">
        <v>15000</v>
      </c>
      <c r="I3610" s="3">
        <f t="shared" si="60"/>
        <v>3346787.85</v>
      </c>
    </row>
    <row r="3611" spans="1:9" x14ac:dyDescent="0.25">
      <c r="B3611">
        <v>421</v>
      </c>
      <c r="C3611">
        <v>15845</v>
      </c>
      <c r="D3611" s="81">
        <v>44711</v>
      </c>
      <c r="E3611" s="49" t="s">
        <v>2036</v>
      </c>
      <c r="F3611" t="s">
        <v>2767</v>
      </c>
      <c r="H3611" s="3">
        <v>15000</v>
      </c>
      <c r="I3611" s="3">
        <f t="shared" si="60"/>
        <v>3331787.85</v>
      </c>
    </row>
    <row r="3612" spans="1:9" x14ac:dyDescent="0.25">
      <c r="A3612" t="s">
        <v>158</v>
      </c>
      <c r="B3612">
        <v>421</v>
      </c>
      <c r="C3612">
        <v>15846</v>
      </c>
      <c r="D3612" s="81">
        <v>44711</v>
      </c>
      <c r="E3612" s="49" t="s">
        <v>2768</v>
      </c>
      <c r="F3612" t="s">
        <v>2545</v>
      </c>
      <c r="H3612" s="3">
        <v>6000</v>
      </c>
      <c r="I3612" s="3">
        <f t="shared" si="60"/>
        <v>3325787.85</v>
      </c>
    </row>
    <row r="3613" spans="1:9" x14ac:dyDescent="0.25">
      <c r="C3613">
        <v>15847</v>
      </c>
      <c r="D3613" s="81">
        <v>44711</v>
      </c>
      <c r="E3613" s="49" t="s">
        <v>43</v>
      </c>
      <c r="F3613" t="s">
        <v>43</v>
      </c>
      <c r="I3613" s="3">
        <f t="shared" si="60"/>
        <v>3325787.85</v>
      </c>
    </row>
    <row r="3614" spans="1:9" x14ac:dyDescent="0.25">
      <c r="A3614" t="s">
        <v>158</v>
      </c>
      <c r="B3614">
        <v>426</v>
      </c>
      <c r="C3614">
        <v>15848</v>
      </c>
      <c r="D3614" s="81">
        <v>44711</v>
      </c>
      <c r="E3614" s="49" t="s">
        <v>2769</v>
      </c>
      <c r="F3614" t="s">
        <v>1953</v>
      </c>
      <c r="H3614" s="3">
        <v>5000</v>
      </c>
      <c r="I3614" s="3">
        <f t="shared" si="60"/>
        <v>3320787.85</v>
      </c>
    </row>
    <row r="3615" spans="1:9" x14ac:dyDescent="0.25">
      <c r="A3615" t="s">
        <v>158</v>
      </c>
      <c r="B3615">
        <v>426</v>
      </c>
      <c r="C3615">
        <v>15849</v>
      </c>
      <c r="D3615" s="81">
        <v>44711</v>
      </c>
      <c r="E3615" s="49" t="s">
        <v>2770</v>
      </c>
      <c r="F3615" t="s">
        <v>2771</v>
      </c>
      <c r="H3615" s="3">
        <v>28500</v>
      </c>
      <c r="I3615" s="3">
        <f t="shared" si="60"/>
        <v>3292287.85</v>
      </c>
    </row>
    <row r="3616" spans="1:9" x14ac:dyDescent="0.25">
      <c r="B3616">
        <v>426</v>
      </c>
      <c r="C3616">
        <v>15850</v>
      </c>
      <c r="D3616" s="81">
        <v>44711</v>
      </c>
      <c r="E3616" s="49" t="s">
        <v>2772</v>
      </c>
      <c r="F3616" t="s">
        <v>2773</v>
      </c>
      <c r="H3616" s="3">
        <v>10000</v>
      </c>
      <c r="I3616" s="3">
        <f t="shared" si="60"/>
        <v>3282287.85</v>
      </c>
    </row>
    <row r="3617" spans="1:9" x14ac:dyDescent="0.25">
      <c r="B3617">
        <v>421</v>
      </c>
      <c r="C3617">
        <v>15851</v>
      </c>
      <c r="D3617" s="81">
        <v>44711</v>
      </c>
      <c r="E3617" s="49" t="s">
        <v>2774</v>
      </c>
      <c r="F3617" t="s">
        <v>2775</v>
      </c>
      <c r="H3617" s="3">
        <v>25650</v>
      </c>
      <c r="I3617" s="3">
        <f t="shared" si="60"/>
        <v>3256637.85</v>
      </c>
    </row>
    <row r="3618" spans="1:9" x14ac:dyDescent="0.25">
      <c r="A3618" t="s">
        <v>158</v>
      </c>
      <c r="B3618">
        <v>343</v>
      </c>
      <c r="C3618">
        <v>15852</v>
      </c>
      <c r="D3618" s="81">
        <v>44711</v>
      </c>
      <c r="E3618" s="49" t="s">
        <v>2776</v>
      </c>
      <c r="F3618" t="s">
        <v>2777</v>
      </c>
      <c r="H3618" s="3">
        <v>19950</v>
      </c>
      <c r="I3618" s="3">
        <f t="shared" si="60"/>
        <v>3236687.85</v>
      </c>
    </row>
    <row r="3619" spans="1:9" x14ac:dyDescent="0.25">
      <c r="B3619">
        <v>426</v>
      </c>
      <c r="C3619">
        <v>15853</v>
      </c>
      <c r="D3619" s="81">
        <v>44711</v>
      </c>
      <c r="E3619" s="49" t="s">
        <v>2778</v>
      </c>
      <c r="F3619" t="s">
        <v>2779</v>
      </c>
      <c r="H3619" s="3">
        <v>3400</v>
      </c>
      <c r="I3619" s="3">
        <f t="shared" si="60"/>
        <v>3233287.85</v>
      </c>
    </row>
    <row r="3620" spans="1:9" x14ac:dyDescent="0.25">
      <c r="A3620" t="s">
        <v>158</v>
      </c>
      <c r="B3620">
        <v>346</v>
      </c>
      <c r="C3620">
        <v>15854</v>
      </c>
      <c r="D3620" s="81">
        <v>44712</v>
      </c>
      <c r="E3620" s="49" t="s">
        <v>2780</v>
      </c>
      <c r="F3620" t="s">
        <v>1939</v>
      </c>
      <c r="H3620" s="3">
        <v>44000</v>
      </c>
      <c r="I3620" s="3">
        <f t="shared" si="60"/>
        <v>3189287.85</v>
      </c>
    </row>
    <row r="3621" spans="1:9" x14ac:dyDescent="0.25">
      <c r="B3621">
        <v>344</v>
      </c>
      <c r="C3621">
        <v>15855</v>
      </c>
      <c r="D3621" s="81">
        <v>44712</v>
      </c>
      <c r="E3621" s="49" t="s">
        <v>2718</v>
      </c>
      <c r="F3621" t="s">
        <v>1610</v>
      </c>
      <c r="H3621" s="3">
        <v>23484</v>
      </c>
      <c r="I3621" s="3">
        <f t="shared" si="60"/>
        <v>3165803.85</v>
      </c>
    </row>
    <row r="3622" spans="1:9" x14ac:dyDescent="0.25">
      <c r="B3622">
        <v>213</v>
      </c>
      <c r="C3622">
        <v>15856</v>
      </c>
      <c r="D3622" s="81">
        <v>44712</v>
      </c>
      <c r="E3622" s="49" t="s">
        <v>2781</v>
      </c>
      <c r="F3622" t="s">
        <v>1939</v>
      </c>
      <c r="H3622" s="3">
        <v>21975</v>
      </c>
      <c r="I3622" s="3">
        <f t="shared" si="60"/>
        <v>3143828.85</v>
      </c>
    </row>
    <row r="3623" spans="1:9" x14ac:dyDescent="0.25">
      <c r="C3623">
        <v>15857</v>
      </c>
      <c r="D3623" s="81">
        <v>44712</v>
      </c>
      <c r="E3623" s="49" t="s">
        <v>43</v>
      </c>
      <c r="F3623" t="s">
        <v>43</v>
      </c>
      <c r="I3623" s="3">
        <f t="shared" si="60"/>
        <v>3143828.85</v>
      </c>
    </row>
    <row r="3624" spans="1:9" x14ac:dyDescent="0.25">
      <c r="B3624">
        <v>221</v>
      </c>
      <c r="C3624">
        <v>15858</v>
      </c>
      <c r="D3624" s="81">
        <v>44712</v>
      </c>
      <c r="E3624" s="49" t="s">
        <v>2782</v>
      </c>
      <c r="F3624" t="s">
        <v>1641</v>
      </c>
      <c r="H3624" s="3">
        <v>33627.550000000003</v>
      </c>
      <c r="I3624" s="3">
        <f t="shared" si="60"/>
        <v>3110201.3000000003</v>
      </c>
    </row>
    <row r="3625" spans="1:9" x14ac:dyDescent="0.25">
      <c r="B3625">
        <v>292</v>
      </c>
      <c r="D3625" s="81">
        <v>44712</v>
      </c>
      <c r="F3625" t="s">
        <v>1858</v>
      </c>
      <c r="H3625" s="3">
        <v>2378.66</v>
      </c>
      <c r="I3625" s="3">
        <f t="shared" si="60"/>
        <v>3107822.64</v>
      </c>
    </row>
    <row r="3627" spans="1:9" x14ac:dyDescent="0.25">
      <c r="F3627" t="s">
        <v>2065</v>
      </c>
      <c r="G3627" s="108">
        <v>2092087.5</v>
      </c>
      <c r="H3627" s="3">
        <f>SUM(H3541:H3626)</f>
        <v>1605921.21</v>
      </c>
    </row>
    <row r="3629" spans="1:9" x14ac:dyDescent="0.25">
      <c r="A3629" t="s">
        <v>158</v>
      </c>
      <c r="B3629" s="92">
        <v>342</v>
      </c>
      <c r="C3629" s="92">
        <v>15859</v>
      </c>
      <c r="D3629" s="93">
        <v>44713</v>
      </c>
      <c r="E3629" s="94" t="s">
        <v>1769</v>
      </c>
      <c r="F3629" s="92" t="s">
        <v>1688</v>
      </c>
      <c r="G3629" s="122"/>
      <c r="H3629" s="95">
        <v>20000</v>
      </c>
      <c r="I3629" s="95">
        <f>+I3625+G3629-H3629</f>
        <v>3087822.64</v>
      </c>
    </row>
    <row r="3630" spans="1:9" x14ac:dyDescent="0.25">
      <c r="A3630" t="s">
        <v>158</v>
      </c>
      <c r="B3630" s="92">
        <v>342</v>
      </c>
      <c r="C3630" s="92">
        <v>15860</v>
      </c>
      <c r="D3630" s="93">
        <v>44713</v>
      </c>
      <c r="E3630" s="94" t="s">
        <v>1769</v>
      </c>
      <c r="F3630" s="92" t="s">
        <v>2783</v>
      </c>
      <c r="G3630" s="122"/>
      <c r="H3630" s="95">
        <v>75000</v>
      </c>
      <c r="I3630" s="95">
        <f t="shared" si="60"/>
        <v>3012822.64</v>
      </c>
    </row>
    <row r="3631" spans="1:9" x14ac:dyDescent="0.25">
      <c r="A3631" t="s">
        <v>158</v>
      </c>
      <c r="B3631" s="92">
        <v>421</v>
      </c>
      <c r="C3631" s="92">
        <v>15861</v>
      </c>
      <c r="D3631" s="93">
        <v>44713</v>
      </c>
      <c r="E3631" s="94" t="s">
        <v>2972</v>
      </c>
      <c r="F3631" s="92" t="s">
        <v>2784</v>
      </c>
      <c r="G3631" s="122"/>
      <c r="H3631" s="95">
        <v>6800</v>
      </c>
      <c r="I3631" s="95">
        <f t="shared" si="60"/>
        <v>3006022.64</v>
      </c>
    </row>
    <row r="3632" spans="1:9" x14ac:dyDescent="0.25">
      <c r="A3632" t="s">
        <v>158</v>
      </c>
      <c r="B3632" s="92">
        <v>311</v>
      </c>
      <c r="C3632" s="92">
        <v>15862</v>
      </c>
      <c r="D3632" s="93">
        <v>44713</v>
      </c>
      <c r="E3632" s="94" t="s">
        <v>2785</v>
      </c>
      <c r="F3632" s="92" t="s">
        <v>2786</v>
      </c>
      <c r="G3632" s="122"/>
      <c r="H3632" s="95">
        <v>6180</v>
      </c>
      <c r="I3632" s="95">
        <f t="shared" si="60"/>
        <v>2999842.64</v>
      </c>
    </row>
    <row r="3633" spans="1:9" x14ac:dyDescent="0.25">
      <c r="A3633" t="s">
        <v>158</v>
      </c>
      <c r="B3633" s="92">
        <v>343</v>
      </c>
      <c r="C3633" s="92">
        <v>15863</v>
      </c>
      <c r="D3633" s="93">
        <v>44713</v>
      </c>
      <c r="E3633" s="94" t="s">
        <v>2787</v>
      </c>
      <c r="F3633" s="92" t="s">
        <v>2788</v>
      </c>
      <c r="G3633" s="122"/>
      <c r="H3633" s="95">
        <v>9644</v>
      </c>
      <c r="I3633" s="95">
        <f t="shared" si="60"/>
        <v>2990198.64</v>
      </c>
    </row>
    <row r="3634" spans="1:9" x14ac:dyDescent="0.25">
      <c r="A3634" t="s">
        <v>158</v>
      </c>
      <c r="B3634" s="92">
        <v>151</v>
      </c>
      <c r="C3634" s="92">
        <v>15864</v>
      </c>
      <c r="D3634" s="93">
        <v>44713</v>
      </c>
      <c r="E3634" s="94" t="s">
        <v>2789</v>
      </c>
      <c r="F3634" s="92" t="s">
        <v>2790</v>
      </c>
      <c r="G3634" s="122"/>
      <c r="H3634" s="95">
        <v>6000</v>
      </c>
      <c r="I3634" s="95">
        <f t="shared" si="60"/>
        <v>2984198.64</v>
      </c>
    </row>
    <row r="3635" spans="1:9" x14ac:dyDescent="0.25">
      <c r="A3635" t="s">
        <v>158</v>
      </c>
      <c r="B3635" s="92">
        <v>421</v>
      </c>
      <c r="C3635" s="92">
        <v>15865</v>
      </c>
      <c r="D3635" s="93">
        <v>44713</v>
      </c>
      <c r="E3635" s="94" t="s">
        <v>1722</v>
      </c>
      <c r="F3635" s="92" t="s">
        <v>2791</v>
      </c>
      <c r="G3635" s="122"/>
      <c r="H3635" s="95">
        <v>3000</v>
      </c>
      <c r="I3635" s="95">
        <f t="shared" si="60"/>
        <v>2981198.64</v>
      </c>
    </row>
    <row r="3636" spans="1:9" x14ac:dyDescent="0.25">
      <c r="B3636" s="92"/>
      <c r="C3636" s="92">
        <v>15866</v>
      </c>
      <c r="D3636" s="93">
        <v>44714</v>
      </c>
      <c r="E3636" s="94" t="s">
        <v>43</v>
      </c>
      <c r="F3636" s="92" t="s">
        <v>43</v>
      </c>
      <c r="G3636" s="122"/>
      <c r="H3636" s="95"/>
      <c r="I3636" s="95">
        <f t="shared" si="60"/>
        <v>2981198.64</v>
      </c>
    </row>
    <row r="3637" spans="1:9" x14ac:dyDescent="0.25">
      <c r="A3637" t="s">
        <v>158</v>
      </c>
      <c r="B3637" s="92">
        <v>151</v>
      </c>
      <c r="C3637" s="92">
        <v>15867</v>
      </c>
      <c r="D3637" s="93">
        <v>44714</v>
      </c>
      <c r="E3637" s="94" t="s">
        <v>2792</v>
      </c>
      <c r="F3637" s="92" t="s">
        <v>1937</v>
      </c>
      <c r="G3637" s="122"/>
      <c r="H3637" s="95">
        <v>11300</v>
      </c>
      <c r="I3637" s="95">
        <f t="shared" si="60"/>
        <v>2969898.64</v>
      </c>
    </row>
    <row r="3638" spans="1:9" x14ac:dyDescent="0.25">
      <c r="B3638" s="92"/>
      <c r="C3638" s="92">
        <v>15868</v>
      </c>
      <c r="D3638" s="93">
        <v>44714</v>
      </c>
      <c r="E3638" s="94" t="s">
        <v>43</v>
      </c>
      <c r="F3638" s="92" t="s">
        <v>43</v>
      </c>
      <c r="G3638" s="122"/>
      <c r="H3638" s="95"/>
      <c r="I3638" s="95">
        <f t="shared" si="60"/>
        <v>2969898.64</v>
      </c>
    </row>
    <row r="3639" spans="1:9" x14ac:dyDescent="0.25">
      <c r="A3639" t="s">
        <v>158</v>
      </c>
      <c r="B3639" s="92">
        <v>421</v>
      </c>
      <c r="C3639" s="92">
        <v>15869</v>
      </c>
      <c r="D3639" s="93">
        <v>44714</v>
      </c>
      <c r="E3639" s="94" t="s">
        <v>62</v>
      </c>
      <c r="F3639" s="92" t="s">
        <v>2793</v>
      </c>
      <c r="G3639" s="122"/>
      <c r="H3639" s="95">
        <v>10000</v>
      </c>
      <c r="I3639" s="95">
        <f t="shared" si="60"/>
        <v>2959898.64</v>
      </c>
    </row>
    <row r="3640" spans="1:9" x14ac:dyDescent="0.25">
      <c r="A3640" t="s">
        <v>158</v>
      </c>
      <c r="B3640" s="92">
        <v>426</v>
      </c>
      <c r="C3640" s="92">
        <v>15870</v>
      </c>
      <c r="D3640" s="93">
        <v>44714</v>
      </c>
      <c r="E3640" s="94" t="s">
        <v>2794</v>
      </c>
      <c r="F3640" s="92" t="s">
        <v>1443</v>
      </c>
      <c r="G3640" s="122"/>
      <c r="H3640" s="95">
        <v>1900</v>
      </c>
      <c r="I3640" s="95">
        <f t="shared" si="60"/>
        <v>2957998.64</v>
      </c>
    </row>
    <row r="3641" spans="1:9" x14ac:dyDescent="0.25">
      <c r="A3641" t="s">
        <v>158</v>
      </c>
      <c r="B3641" s="92">
        <v>241</v>
      </c>
      <c r="C3641" s="92">
        <v>15871</v>
      </c>
      <c r="D3641" s="93">
        <v>44714</v>
      </c>
      <c r="E3641" s="94" t="s">
        <v>2795</v>
      </c>
      <c r="F3641" s="92" t="s">
        <v>2796</v>
      </c>
      <c r="G3641" s="122"/>
      <c r="H3641" s="95">
        <v>5717</v>
      </c>
      <c r="I3641" s="95">
        <f t="shared" si="60"/>
        <v>2952281.64</v>
      </c>
    </row>
    <row r="3642" spans="1:9" x14ac:dyDescent="0.25">
      <c r="A3642" t="s">
        <v>158</v>
      </c>
      <c r="B3642" s="92">
        <v>311</v>
      </c>
      <c r="C3642" s="92">
        <v>15872</v>
      </c>
      <c r="D3642" s="93">
        <v>44714</v>
      </c>
      <c r="E3642" s="94" t="s">
        <v>2797</v>
      </c>
      <c r="F3642" s="92" t="s">
        <v>1727</v>
      </c>
      <c r="G3642" s="122"/>
      <c r="H3642" s="95">
        <v>42855</v>
      </c>
      <c r="I3642" s="95">
        <f t="shared" si="60"/>
        <v>2909426.64</v>
      </c>
    </row>
    <row r="3643" spans="1:9" x14ac:dyDescent="0.25">
      <c r="A3643" t="s">
        <v>158</v>
      </c>
      <c r="B3643" s="92">
        <v>426</v>
      </c>
      <c r="C3643" s="92">
        <v>15873</v>
      </c>
      <c r="D3643" s="93">
        <v>44715</v>
      </c>
      <c r="E3643" s="94" t="s">
        <v>2798</v>
      </c>
      <c r="F3643" s="92" t="s">
        <v>2799</v>
      </c>
      <c r="G3643" s="122"/>
      <c r="H3643" s="95">
        <v>3000</v>
      </c>
      <c r="I3643" s="95">
        <f t="shared" si="60"/>
        <v>2906426.64</v>
      </c>
    </row>
    <row r="3644" spans="1:9" x14ac:dyDescent="0.25">
      <c r="A3644" t="s">
        <v>158</v>
      </c>
      <c r="B3644" s="92">
        <v>151</v>
      </c>
      <c r="C3644" s="92">
        <v>15874</v>
      </c>
      <c r="D3644" s="93">
        <v>44721</v>
      </c>
      <c r="E3644" s="94" t="s">
        <v>2800</v>
      </c>
      <c r="F3644" s="92" t="s">
        <v>2801</v>
      </c>
      <c r="G3644" s="122"/>
      <c r="H3644" s="95">
        <v>12000</v>
      </c>
      <c r="I3644" s="95">
        <f t="shared" si="60"/>
        <v>2894426.64</v>
      </c>
    </row>
    <row r="3645" spans="1:9" x14ac:dyDescent="0.25">
      <c r="A3645" t="s">
        <v>158</v>
      </c>
      <c r="B3645" s="92">
        <v>421</v>
      </c>
      <c r="C3645" s="92">
        <v>15875</v>
      </c>
      <c r="D3645" s="93">
        <v>44722</v>
      </c>
      <c r="E3645" s="94" t="s">
        <v>1722</v>
      </c>
      <c r="F3645" s="92" t="s">
        <v>2802</v>
      </c>
      <c r="G3645" s="122"/>
      <c r="H3645" s="95">
        <v>5000</v>
      </c>
      <c r="I3645" s="95">
        <f t="shared" si="60"/>
        <v>2889426.64</v>
      </c>
    </row>
    <row r="3646" spans="1:9" x14ac:dyDescent="0.25">
      <c r="A3646" t="s">
        <v>158</v>
      </c>
      <c r="B3646" s="92">
        <v>421</v>
      </c>
      <c r="C3646" s="92">
        <v>15876</v>
      </c>
      <c r="D3646" s="93">
        <v>44722</v>
      </c>
      <c r="E3646" s="94" t="s">
        <v>1722</v>
      </c>
      <c r="F3646" s="92" t="s">
        <v>2803</v>
      </c>
      <c r="G3646" s="122"/>
      <c r="H3646" s="95">
        <v>5000</v>
      </c>
      <c r="I3646" s="95">
        <f t="shared" si="60"/>
        <v>2884426.64</v>
      </c>
    </row>
    <row r="3647" spans="1:9" x14ac:dyDescent="0.25">
      <c r="A3647" t="s">
        <v>158</v>
      </c>
      <c r="B3647" s="92">
        <v>421</v>
      </c>
      <c r="C3647" s="92">
        <v>15877</v>
      </c>
      <c r="D3647" s="93">
        <v>44727</v>
      </c>
      <c r="E3647" s="94" t="s">
        <v>2460</v>
      </c>
      <c r="F3647" s="92" t="s">
        <v>2461</v>
      </c>
      <c r="G3647" s="122"/>
      <c r="H3647" s="95">
        <v>20000</v>
      </c>
      <c r="I3647" s="95">
        <f t="shared" si="60"/>
        <v>2864426.64</v>
      </c>
    </row>
    <row r="3648" spans="1:9" x14ac:dyDescent="0.25">
      <c r="A3648" t="s">
        <v>158</v>
      </c>
      <c r="B3648" s="92">
        <v>151</v>
      </c>
      <c r="C3648" s="92">
        <v>15878</v>
      </c>
      <c r="D3648" s="93">
        <v>44729</v>
      </c>
      <c r="E3648" s="94" t="s">
        <v>2804</v>
      </c>
      <c r="F3648" s="92" t="s">
        <v>2805</v>
      </c>
      <c r="G3648" s="122"/>
      <c r="H3648" s="95">
        <v>15000</v>
      </c>
      <c r="I3648" s="95">
        <f t="shared" si="60"/>
        <v>2849426.64</v>
      </c>
    </row>
    <row r="3649" spans="1:9" x14ac:dyDescent="0.25">
      <c r="B3649" s="92"/>
      <c r="C3649" s="92">
        <v>15879</v>
      </c>
      <c r="D3649" s="93">
        <v>44729</v>
      </c>
      <c r="E3649" s="94" t="s">
        <v>43</v>
      </c>
      <c r="F3649" s="92" t="s">
        <v>43</v>
      </c>
      <c r="G3649" s="122"/>
      <c r="H3649" s="95"/>
      <c r="I3649" s="95">
        <f t="shared" si="60"/>
        <v>2849426.64</v>
      </c>
    </row>
    <row r="3650" spans="1:9" x14ac:dyDescent="0.25">
      <c r="A3650" t="s">
        <v>158</v>
      </c>
      <c r="B3650" s="92">
        <v>344</v>
      </c>
      <c r="C3650" s="92">
        <v>15880</v>
      </c>
      <c r="D3650" s="93">
        <v>44729</v>
      </c>
      <c r="E3650" s="94" t="s">
        <v>2973</v>
      </c>
      <c r="F3650" s="92" t="s">
        <v>1896</v>
      </c>
      <c r="G3650" s="122"/>
      <c r="H3650" s="95">
        <v>34928</v>
      </c>
      <c r="I3650" s="95">
        <f t="shared" si="60"/>
        <v>2814498.64</v>
      </c>
    </row>
    <row r="3651" spans="1:9" x14ac:dyDescent="0.25">
      <c r="A3651" t="s">
        <v>158</v>
      </c>
      <c r="B3651" s="92">
        <v>427</v>
      </c>
      <c r="C3651" s="92">
        <v>15881</v>
      </c>
      <c r="D3651" s="93">
        <v>44729</v>
      </c>
      <c r="E3651" s="94" t="s">
        <v>2807</v>
      </c>
      <c r="F3651" s="92" t="s">
        <v>2808</v>
      </c>
      <c r="G3651" s="122"/>
      <c r="H3651" s="95">
        <v>14000</v>
      </c>
      <c r="I3651" s="95">
        <f t="shared" si="60"/>
        <v>2800498.64</v>
      </c>
    </row>
    <row r="3652" spans="1:9" x14ac:dyDescent="0.25">
      <c r="A3652" t="s">
        <v>158</v>
      </c>
      <c r="B3652" s="92">
        <v>426</v>
      </c>
      <c r="C3652" s="92">
        <v>15882</v>
      </c>
      <c r="D3652" s="93">
        <v>44729</v>
      </c>
      <c r="E3652" s="94" t="s">
        <v>2809</v>
      </c>
      <c r="F3652" s="92" t="s">
        <v>2810</v>
      </c>
      <c r="G3652" s="122"/>
      <c r="H3652" s="95">
        <v>6000</v>
      </c>
      <c r="I3652" s="95">
        <f t="shared" si="60"/>
        <v>2794498.64</v>
      </c>
    </row>
    <row r="3653" spans="1:9" x14ac:dyDescent="0.25">
      <c r="A3653" t="s">
        <v>158</v>
      </c>
      <c r="B3653" s="92">
        <v>426</v>
      </c>
      <c r="C3653" s="92">
        <v>15883</v>
      </c>
      <c r="D3653" s="93">
        <v>44729</v>
      </c>
      <c r="E3653" s="94" t="s">
        <v>2811</v>
      </c>
      <c r="F3653" s="92" t="s">
        <v>2812</v>
      </c>
      <c r="G3653" s="122"/>
      <c r="H3653" s="95">
        <v>5000</v>
      </c>
      <c r="I3653" s="95">
        <f t="shared" si="60"/>
        <v>2789498.64</v>
      </c>
    </row>
    <row r="3654" spans="1:9" x14ac:dyDescent="0.25">
      <c r="A3654" t="s">
        <v>158</v>
      </c>
      <c r="B3654" s="92">
        <v>426</v>
      </c>
      <c r="C3654" s="92">
        <v>15884</v>
      </c>
      <c r="D3654" s="93">
        <v>44729</v>
      </c>
      <c r="E3654" s="94" t="s">
        <v>2974</v>
      </c>
      <c r="F3654" s="92" t="s">
        <v>2813</v>
      </c>
      <c r="G3654" s="122"/>
      <c r="H3654" s="95">
        <v>10000</v>
      </c>
      <c r="I3654" s="95">
        <f t="shared" si="60"/>
        <v>2779498.64</v>
      </c>
    </row>
    <row r="3655" spans="1:9" x14ac:dyDescent="0.25">
      <c r="A3655" t="s">
        <v>158</v>
      </c>
      <c r="B3655" s="92">
        <v>426</v>
      </c>
      <c r="C3655" s="92">
        <v>15885</v>
      </c>
      <c r="D3655" s="93">
        <v>44729</v>
      </c>
      <c r="E3655" s="94" t="s">
        <v>2814</v>
      </c>
      <c r="F3655" s="92" t="s">
        <v>2168</v>
      </c>
      <c r="G3655" s="122"/>
      <c r="H3655" s="95">
        <v>20000</v>
      </c>
      <c r="I3655" s="95">
        <f t="shared" ref="I3655:I3718" si="61">+I3654+G3655-H3655</f>
        <v>2759498.64</v>
      </c>
    </row>
    <row r="3656" spans="1:9" x14ac:dyDescent="0.25">
      <c r="A3656" t="s">
        <v>158</v>
      </c>
      <c r="B3656" s="92">
        <v>426</v>
      </c>
      <c r="C3656" s="92">
        <v>15886</v>
      </c>
      <c r="D3656" s="93">
        <v>44729</v>
      </c>
      <c r="E3656" s="94" t="s">
        <v>2815</v>
      </c>
      <c r="F3656" s="92" t="s">
        <v>2816</v>
      </c>
      <c r="G3656" s="122"/>
      <c r="H3656" s="95">
        <v>8000</v>
      </c>
      <c r="I3656" s="95">
        <f t="shared" si="61"/>
        <v>2751498.64</v>
      </c>
    </row>
    <row r="3657" spans="1:9" x14ac:dyDescent="0.25">
      <c r="A3657" t="s">
        <v>158</v>
      </c>
      <c r="B3657" s="92">
        <v>426</v>
      </c>
      <c r="C3657" s="92">
        <v>15887</v>
      </c>
      <c r="D3657" s="93">
        <v>44729</v>
      </c>
      <c r="E3657" s="94" t="s">
        <v>2817</v>
      </c>
      <c r="F3657" s="92" t="s">
        <v>2818</v>
      </c>
      <c r="G3657" s="122"/>
      <c r="H3657" s="95">
        <v>6000</v>
      </c>
      <c r="I3657" s="95">
        <f t="shared" si="61"/>
        <v>2745498.64</v>
      </c>
    </row>
    <row r="3658" spans="1:9" x14ac:dyDescent="0.25">
      <c r="A3658" t="s">
        <v>158</v>
      </c>
      <c r="B3658" s="92">
        <v>426</v>
      </c>
      <c r="C3658" s="92">
        <v>15888</v>
      </c>
      <c r="D3658" s="93">
        <v>44729</v>
      </c>
      <c r="E3658" s="94" t="s">
        <v>2975</v>
      </c>
      <c r="F3658" s="92" t="s">
        <v>2819</v>
      </c>
      <c r="G3658" s="122"/>
      <c r="H3658" s="95">
        <v>8000</v>
      </c>
      <c r="I3658" s="95">
        <f t="shared" si="61"/>
        <v>2737498.64</v>
      </c>
    </row>
    <row r="3659" spans="1:9" x14ac:dyDescent="0.25">
      <c r="A3659" t="s">
        <v>158</v>
      </c>
      <c r="B3659" s="92">
        <v>342</v>
      </c>
      <c r="C3659" s="92">
        <v>15889</v>
      </c>
      <c r="D3659" s="93">
        <v>44729</v>
      </c>
      <c r="E3659" s="94" t="s">
        <v>2820</v>
      </c>
      <c r="F3659" s="92" t="s">
        <v>1688</v>
      </c>
      <c r="G3659" s="122"/>
      <c r="H3659" s="95">
        <v>20000</v>
      </c>
      <c r="I3659" s="95">
        <f t="shared" si="61"/>
        <v>2717498.64</v>
      </c>
    </row>
    <row r="3660" spans="1:9" x14ac:dyDescent="0.25">
      <c r="B3660" s="92">
        <v>293</v>
      </c>
      <c r="C3660" s="92">
        <v>15890</v>
      </c>
      <c r="D3660" s="93">
        <v>44732</v>
      </c>
      <c r="E3660" s="94" t="s">
        <v>2823</v>
      </c>
      <c r="F3660" s="92" t="s">
        <v>2824</v>
      </c>
      <c r="G3660" s="122"/>
      <c r="H3660" s="95">
        <v>7500</v>
      </c>
      <c r="I3660" s="95">
        <f t="shared" si="61"/>
        <v>2709998.64</v>
      </c>
    </row>
    <row r="3661" spans="1:9" x14ac:dyDescent="0.25">
      <c r="A3661" t="s">
        <v>165</v>
      </c>
      <c r="B3661" s="92">
        <v>426</v>
      </c>
      <c r="C3661" s="92">
        <v>15891</v>
      </c>
      <c r="D3661" s="93">
        <v>44732</v>
      </c>
      <c r="E3661" s="94" t="s">
        <v>2821</v>
      </c>
      <c r="F3661" s="92" t="s">
        <v>2822</v>
      </c>
      <c r="G3661" s="122"/>
      <c r="H3661" s="95">
        <v>9887</v>
      </c>
      <c r="I3661" s="95">
        <f t="shared" si="61"/>
        <v>2700111.64</v>
      </c>
    </row>
    <row r="3662" spans="1:9" x14ac:dyDescent="0.25">
      <c r="A3662" t="s">
        <v>165</v>
      </c>
      <c r="B3662" s="92">
        <v>426</v>
      </c>
      <c r="C3662" s="92">
        <v>15892</v>
      </c>
      <c r="D3662" s="93">
        <v>44732</v>
      </c>
      <c r="E3662" s="94" t="s">
        <v>2825</v>
      </c>
      <c r="F3662" s="92" t="s">
        <v>2826</v>
      </c>
      <c r="G3662" s="122"/>
      <c r="H3662" s="95">
        <v>16000</v>
      </c>
      <c r="I3662" s="95">
        <f t="shared" si="61"/>
        <v>2684111.64</v>
      </c>
    </row>
    <row r="3663" spans="1:9" x14ac:dyDescent="0.25">
      <c r="A3663" t="s">
        <v>165</v>
      </c>
      <c r="B3663" s="92">
        <v>426</v>
      </c>
      <c r="C3663" s="92">
        <v>15893</v>
      </c>
      <c r="D3663" s="93">
        <v>44732</v>
      </c>
      <c r="E3663" s="94" t="s">
        <v>2827</v>
      </c>
      <c r="F3663" s="92" t="s">
        <v>2828</v>
      </c>
      <c r="G3663" s="122"/>
      <c r="H3663" s="95">
        <v>5000</v>
      </c>
      <c r="I3663" s="95">
        <f t="shared" si="61"/>
        <v>2679111.64</v>
      </c>
    </row>
    <row r="3664" spans="1:9" x14ac:dyDescent="0.25">
      <c r="A3664" t="s">
        <v>158</v>
      </c>
      <c r="B3664" s="92">
        <v>426</v>
      </c>
      <c r="C3664" s="92">
        <v>15894</v>
      </c>
      <c r="D3664" s="93">
        <v>44732</v>
      </c>
      <c r="E3664" s="94" t="s">
        <v>2829</v>
      </c>
      <c r="F3664" s="92" t="s">
        <v>2830</v>
      </c>
      <c r="G3664" s="122"/>
      <c r="H3664" s="95">
        <v>9685</v>
      </c>
      <c r="I3664" s="95">
        <f t="shared" si="61"/>
        <v>2669426.64</v>
      </c>
    </row>
    <row r="3665" spans="1:9" x14ac:dyDescent="0.25">
      <c r="A3665" t="s">
        <v>158</v>
      </c>
      <c r="B3665" s="92">
        <v>426</v>
      </c>
      <c r="C3665" s="92">
        <v>15895</v>
      </c>
      <c r="D3665" s="93">
        <v>44732</v>
      </c>
      <c r="E3665" s="94" t="s">
        <v>2831</v>
      </c>
      <c r="F3665" s="92" t="s">
        <v>2832</v>
      </c>
      <c r="G3665" s="122"/>
      <c r="H3665" s="95">
        <v>4000</v>
      </c>
      <c r="I3665" s="95">
        <f t="shared" si="61"/>
        <v>2665426.64</v>
      </c>
    </row>
    <row r="3666" spans="1:9" x14ac:dyDescent="0.25">
      <c r="A3666" t="s">
        <v>158</v>
      </c>
      <c r="B3666" s="92">
        <v>426</v>
      </c>
      <c r="C3666" s="92">
        <v>15896</v>
      </c>
      <c r="D3666" s="93">
        <v>44732</v>
      </c>
      <c r="E3666" s="94" t="s">
        <v>2833</v>
      </c>
      <c r="F3666" s="92" t="s">
        <v>1257</v>
      </c>
      <c r="G3666" s="122"/>
      <c r="H3666" s="95">
        <v>20000</v>
      </c>
      <c r="I3666" s="95">
        <f t="shared" si="61"/>
        <v>2645426.64</v>
      </c>
    </row>
    <row r="3667" spans="1:9" x14ac:dyDescent="0.25">
      <c r="B3667" s="92"/>
      <c r="C3667" s="92"/>
      <c r="D3667" s="93">
        <v>44732</v>
      </c>
      <c r="E3667" s="94" t="s">
        <v>41</v>
      </c>
      <c r="F3667" s="92" t="s">
        <v>41</v>
      </c>
      <c r="G3667" s="122">
        <v>1092087.5</v>
      </c>
      <c r="H3667" s="95"/>
      <c r="I3667" s="95">
        <f t="shared" si="61"/>
        <v>3737514.14</v>
      </c>
    </row>
    <row r="3668" spans="1:9" x14ac:dyDescent="0.25">
      <c r="A3668" t="s">
        <v>158</v>
      </c>
      <c r="B3668" s="92">
        <v>427</v>
      </c>
      <c r="C3668" s="92">
        <v>15897</v>
      </c>
      <c r="D3668" s="93">
        <v>44733</v>
      </c>
      <c r="E3668" s="94" t="s">
        <v>2835</v>
      </c>
      <c r="F3668" s="92" t="s">
        <v>2836</v>
      </c>
      <c r="G3668" s="122"/>
      <c r="H3668" s="95">
        <v>23730</v>
      </c>
      <c r="I3668" s="95">
        <f t="shared" si="61"/>
        <v>3713784.14</v>
      </c>
    </row>
    <row r="3669" spans="1:9" x14ac:dyDescent="0.25">
      <c r="A3669" t="s">
        <v>158</v>
      </c>
      <c r="B3669" s="92">
        <v>346</v>
      </c>
      <c r="C3669" s="92">
        <v>15898</v>
      </c>
      <c r="D3669" s="93">
        <v>44733</v>
      </c>
      <c r="E3669" s="94" t="s">
        <v>2837</v>
      </c>
      <c r="F3669" s="92" t="s">
        <v>2836</v>
      </c>
      <c r="G3669" s="122"/>
      <c r="H3669" s="95">
        <v>56048</v>
      </c>
      <c r="I3669" s="95">
        <f t="shared" si="61"/>
        <v>3657736.14</v>
      </c>
    </row>
    <row r="3670" spans="1:9" x14ac:dyDescent="0.25">
      <c r="A3670" t="s">
        <v>158</v>
      </c>
      <c r="B3670" s="92">
        <v>426</v>
      </c>
      <c r="C3670" s="92">
        <v>15899</v>
      </c>
      <c r="D3670" s="93">
        <v>44733</v>
      </c>
      <c r="E3670" s="94" t="s">
        <v>2838</v>
      </c>
      <c r="F3670" s="92" t="s">
        <v>2771</v>
      </c>
      <c r="G3670" s="122"/>
      <c r="H3670" s="95">
        <v>19000</v>
      </c>
      <c r="I3670" s="95">
        <f t="shared" si="61"/>
        <v>3638736.14</v>
      </c>
    </row>
    <row r="3671" spans="1:9" x14ac:dyDescent="0.25">
      <c r="A3671" t="s">
        <v>158</v>
      </c>
      <c r="B3671" s="92">
        <v>428</v>
      </c>
      <c r="C3671" s="92">
        <v>15900</v>
      </c>
      <c r="D3671" s="93">
        <v>44733</v>
      </c>
      <c r="E3671" s="94" t="s">
        <v>1960</v>
      </c>
      <c r="F3671" s="92" t="s">
        <v>2839</v>
      </c>
      <c r="G3671" s="122"/>
      <c r="H3671" s="95">
        <v>52863.66</v>
      </c>
      <c r="I3671" s="95">
        <f t="shared" si="61"/>
        <v>3585872.48</v>
      </c>
    </row>
    <row r="3672" spans="1:9" x14ac:dyDescent="0.25">
      <c r="A3672" t="s">
        <v>158</v>
      </c>
      <c r="B3672" s="92">
        <v>421</v>
      </c>
      <c r="C3672" s="92">
        <v>15901</v>
      </c>
      <c r="D3672" s="93">
        <v>44733</v>
      </c>
      <c r="E3672" s="94" t="s">
        <v>2840</v>
      </c>
      <c r="F3672" s="92" t="s">
        <v>2085</v>
      </c>
      <c r="G3672" s="122"/>
      <c r="H3672" s="95">
        <v>37050</v>
      </c>
      <c r="I3672" s="95">
        <f t="shared" si="61"/>
        <v>3548822.48</v>
      </c>
    </row>
    <row r="3673" spans="1:9" x14ac:dyDescent="0.25">
      <c r="A3673" t="s">
        <v>158</v>
      </c>
      <c r="B3673" s="92">
        <v>344</v>
      </c>
      <c r="C3673" s="92">
        <v>15902</v>
      </c>
      <c r="D3673" s="93">
        <v>44733</v>
      </c>
      <c r="E3673" s="94" t="s">
        <v>2841</v>
      </c>
      <c r="F3673" s="92" t="s">
        <v>1831</v>
      </c>
      <c r="G3673" s="122"/>
      <c r="H3673" s="95">
        <v>36612</v>
      </c>
      <c r="I3673" s="95">
        <f t="shared" si="61"/>
        <v>3512210.48</v>
      </c>
    </row>
    <row r="3674" spans="1:9" x14ac:dyDescent="0.25">
      <c r="A3674" t="s">
        <v>158</v>
      </c>
      <c r="B3674" s="92">
        <v>344</v>
      </c>
      <c r="C3674" s="92">
        <v>15903</v>
      </c>
      <c r="D3674" s="93">
        <v>44733</v>
      </c>
      <c r="E3674" s="94" t="s">
        <v>2750</v>
      </c>
      <c r="F3674" s="92" t="s">
        <v>1831</v>
      </c>
      <c r="G3674" s="122"/>
      <c r="H3674" s="95">
        <v>12091</v>
      </c>
      <c r="I3674" s="95">
        <f t="shared" si="61"/>
        <v>3500119.48</v>
      </c>
    </row>
    <row r="3675" spans="1:9" x14ac:dyDescent="0.25">
      <c r="A3675" t="s">
        <v>158</v>
      </c>
      <c r="B3675" s="92">
        <v>426</v>
      </c>
      <c r="C3675" s="92">
        <v>15904</v>
      </c>
      <c r="D3675" s="93">
        <v>44733</v>
      </c>
      <c r="E3675" s="94" t="s">
        <v>2798</v>
      </c>
      <c r="F3675" s="92" t="s">
        <v>2799</v>
      </c>
      <c r="G3675" s="122"/>
      <c r="H3675" s="95">
        <v>6000</v>
      </c>
      <c r="I3675" s="95">
        <f t="shared" si="61"/>
        <v>3494119.48</v>
      </c>
    </row>
    <row r="3676" spans="1:9" x14ac:dyDescent="0.25">
      <c r="A3676" t="s">
        <v>158</v>
      </c>
      <c r="B3676" s="92">
        <v>122</v>
      </c>
      <c r="C3676" s="92">
        <v>15905</v>
      </c>
      <c r="D3676" s="93">
        <v>44733</v>
      </c>
      <c r="E3676" s="94" t="s">
        <v>2119</v>
      </c>
      <c r="F3676" s="92" t="s">
        <v>2842</v>
      </c>
      <c r="G3676" s="122"/>
      <c r="H3676" s="95">
        <v>9000</v>
      </c>
      <c r="I3676" s="95">
        <f t="shared" si="61"/>
        <v>3485119.48</v>
      </c>
    </row>
    <row r="3677" spans="1:9" x14ac:dyDescent="0.25">
      <c r="A3677" t="s">
        <v>158</v>
      </c>
      <c r="B3677" s="92">
        <v>421</v>
      </c>
      <c r="C3677" s="92">
        <v>15906</v>
      </c>
      <c r="D3677" s="93">
        <v>44733</v>
      </c>
      <c r="E3677" s="94" t="s">
        <v>1722</v>
      </c>
      <c r="F3677" s="92" t="s">
        <v>2843</v>
      </c>
      <c r="G3677" s="122"/>
      <c r="H3677" s="95">
        <v>5000</v>
      </c>
      <c r="I3677" s="95">
        <f t="shared" si="61"/>
        <v>3480119.48</v>
      </c>
    </row>
    <row r="3678" spans="1:9" x14ac:dyDescent="0.25">
      <c r="A3678" t="s">
        <v>158</v>
      </c>
      <c r="B3678" s="92">
        <v>421</v>
      </c>
      <c r="C3678" s="92">
        <v>15607</v>
      </c>
      <c r="D3678" s="93">
        <v>44733</v>
      </c>
      <c r="E3678" s="94" t="s">
        <v>1722</v>
      </c>
      <c r="F3678" s="92" t="s">
        <v>2844</v>
      </c>
      <c r="G3678" s="122"/>
      <c r="H3678" s="95">
        <v>5000</v>
      </c>
      <c r="I3678" s="95">
        <f t="shared" si="61"/>
        <v>3475119.48</v>
      </c>
    </row>
    <row r="3679" spans="1:9" x14ac:dyDescent="0.25">
      <c r="A3679" t="s">
        <v>158</v>
      </c>
      <c r="B3679" s="92">
        <v>421</v>
      </c>
      <c r="C3679" s="92">
        <v>15908</v>
      </c>
      <c r="D3679" s="93">
        <v>44733</v>
      </c>
      <c r="E3679" s="94" t="s">
        <v>1722</v>
      </c>
      <c r="F3679" s="92" t="s">
        <v>2845</v>
      </c>
      <c r="G3679" s="122"/>
      <c r="H3679" s="95">
        <v>10000</v>
      </c>
      <c r="I3679" s="95">
        <f t="shared" si="61"/>
        <v>3465119.48</v>
      </c>
    </row>
    <row r="3680" spans="1:9" x14ac:dyDescent="0.25">
      <c r="A3680" t="s">
        <v>158</v>
      </c>
      <c r="B3680" s="92">
        <v>421</v>
      </c>
      <c r="C3680" s="92">
        <v>15909</v>
      </c>
      <c r="D3680" s="93">
        <v>44733</v>
      </c>
      <c r="E3680" s="94" t="s">
        <v>2846</v>
      </c>
      <c r="F3680" s="92" t="s">
        <v>2847</v>
      </c>
      <c r="G3680" s="122"/>
      <c r="H3680" s="95">
        <v>6600</v>
      </c>
      <c r="I3680" s="95">
        <f t="shared" si="61"/>
        <v>3458519.48</v>
      </c>
    </row>
    <row r="3681" spans="1:9" x14ac:dyDescent="0.25">
      <c r="A3681" t="s">
        <v>158</v>
      </c>
      <c r="B3681" s="92">
        <v>421</v>
      </c>
      <c r="C3681" s="92">
        <v>15910</v>
      </c>
      <c r="D3681" s="93">
        <v>44733</v>
      </c>
      <c r="E3681" s="94" t="s">
        <v>2848</v>
      </c>
      <c r="F3681" s="92" t="s">
        <v>2175</v>
      </c>
      <c r="G3681" s="122"/>
      <c r="H3681" s="95">
        <v>10000</v>
      </c>
      <c r="I3681" s="95">
        <f t="shared" si="61"/>
        <v>3448519.48</v>
      </c>
    </row>
    <row r="3682" spans="1:9" x14ac:dyDescent="0.25">
      <c r="A3682" t="s">
        <v>158</v>
      </c>
      <c r="B3682" s="92">
        <v>299</v>
      </c>
      <c r="C3682" s="92">
        <v>15911</v>
      </c>
      <c r="D3682" s="93">
        <v>44733</v>
      </c>
      <c r="E3682" s="94" t="s">
        <v>2849</v>
      </c>
      <c r="F3682" s="92" t="s">
        <v>2091</v>
      </c>
      <c r="G3682" s="122"/>
      <c r="H3682" s="95">
        <v>38314.46</v>
      </c>
      <c r="I3682" s="95">
        <f t="shared" si="61"/>
        <v>3410205.02</v>
      </c>
    </row>
    <row r="3683" spans="1:9" x14ac:dyDescent="0.25">
      <c r="A3683" t="s">
        <v>158</v>
      </c>
      <c r="B3683" s="92">
        <v>122</v>
      </c>
      <c r="C3683" s="92">
        <v>15912</v>
      </c>
      <c r="D3683" s="93">
        <v>44734</v>
      </c>
      <c r="E3683" s="94" t="s">
        <v>2850</v>
      </c>
      <c r="F3683" s="92" t="s">
        <v>419</v>
      </c>
      <c r="G3683" s="122"/>
      <c r="H3683" s="95">
        <v>15000</v>
      </c>
      <c r="I3683" s="95">
        <f t="shared" si="61"/>
        <v>3395205.02</v>
      </c>
    </row>
    <row r="3684" spans="1:9" x14ac:dyDescent="0.25">
      <c r="A3684" t="s">
        <v>158</v>
      </c>
      <c r="B3684" s="92">
        <v>122</v>
      </c>
      <c r="C3684" s="92">
        <v>15913</v>
      </c>
      <c r="D3684" s="93">
        <v>44734</v>
      </c>
      <c r="E3684" s="94" t="s">
        <v>2851</v>
      </c>
      <c r="F3684" s="92" t="s">
        <v>2054</v>
      </c>
      <c r="G3684" s="122"/>
      <c r="H3684" s="95">
        <v>15000</v>
      </c>
      <c r="I3684" s="95">
        <f t="shared" si="61"/>
        <v>3380205.02</v>
      </c>
    </row>
    <row r="3685" spans="1:9" x14ac:dyDescent="0.25">
      <c r="A3685" t="s">
        <v>158</v>
      </c>
      <c r="B3685" s="92">
        <v>122</v>
      </c>
      <c r="C3685" s="92">
        <v>15914</v>
      </c>
      <c r="D3685" s="93">
        <v>44734</v>
      </c>
      <c r="E3685" s="94" t="s">
        <v>2123</v>
      </c>
      <c r="F3685" s="92" t="s">
        <v>1963</v>
      </c>
      <c r="G3685" s="122"/>
      <c r="H3685" s="95">
        <v>6000</v>
      </c>
      <c r="I3685" s="95">
        <f t="shared" si="61"/>
        <v>3374205.02</v>
      </c>
    </row>
    <row r="3686" spans="1:9" x14ac:dyDescent="0.25">
      <c r="A3686" t="s">
        <v>158</v>
      </c>
      <c r="B3686" s="92">
        <v>122</v>
      </c>
      <c r="C3686" s="92">
        <v>15915</v>
      </c>
      <c r="D3686" s="93">
        <v>44734</v>
      </c>
      <c r="E3686" s="94" t="s">
        <v>2852</v>
      </c>
      <c r="F3686" s="92" t="s">
        <v>1975</v>
      </c>
      <c r="G3686" s="122"/>
      <c r="H3686" s="95">
        <v>20000</v>
      </c>
      <c r="I3686" s="95">
        <f t="shared" si="61"/>
        <v>3354205.02</v>
      </c>
    </row>
    <row r="3687" spans="1:9" x14ac:dyDescent="0.25">
      <c r="A3687" t="s">
        <v>158</v>
      </c>
      <c r="B3687" s="92">
        <v>122</v>
      </c>
      <c r="C3687" s="92">
        <v>15916</v>
      </c>
      <c r="D3687" s="93">
        <v>44734</v>
      </c>
      <c r="E3687" s="94" t="s">
        <v>2853</v>
      </c>
      <c r="F3687" s="92" t="s">
        <v>1896</v>
      </c>
      <c r="G3687" s="122"/>
      <c r="H3687" s="95">
        <v>18000</v>
      </c>
      <c r="I3687" s="95">
        <f t="shared" si="61"/>
        <v>3336205.02</v>
      </c>
    </row>
    <row r="3688" spans="1:9" x14ac:dyDescent="0.25">
      <c r="A3688" t="s">
        <v>158</v>
      </c>
      <c r="B3688" s="92">
        <v>122</v>
      </c>
      <c r="C3688" s="92">
        <v>15917</v>
      </c>
      <c r="D3688" s="93">
        <v>44734</v>
      </c>
      <c r="E3688" s="94" t="s">
        <v>2112</v>
      </c>
      <c r="F3688" s="92" t="s">
        <v>1893</v>
      </c>
      <c r="G3688" s="122"/>
      <c r="H3688" s="95">
        <v>15000</v>
      </c>
      <c r="I3688" s="95">
        <f t="shared" si="61"/>
        <v>3321205.02</v>
      </c>
    </row>
    <row r="3689" spans="1:9" x14ac:dyDescent="0.25">
      <c r="A3689" t="s">
        <v>158</v>
      </c>
      <c r="B3689" s="92">
        <v>122</v>
      </c>
      <c r="C3689" s="92">
        <v>15918</v>
      </c>
      <c r="D3689" s="93">
        <v>44734</v>
      </c>
      <c r="E3689" s="94" t="s">
        <v>2854</v>
      </c>
      <c r="F3689" s="92" t="s">
        <v>2415</v>
      </c>
      <c r="G3689" s="122"/>
      <c r="H3689" s="95">
        <v>15000</v>
      </c>
      <c r="I3689" s="95">
        <f t="shared" si="61"/>
        <v>3306205.02</v>
      </c>
    </row>
    <row r="3690" spans="1:9" x14ac:dyDescent="0.25">
      <c r="A3690" t="s">
        <v>158</v>
      </c>
      <c r="B3690" s="92">
        <v>122</v>
      </c>
      <c r="C3690" s="92">
        <v>15919</v>
      </c>
      <c r="D3690" s="93">
        <v>44734</v>
      </c>
      <c r="E3690" s="94" t="s">
        <v>2113</v>
      </c>
      <c r="F3690" s="92" t="s">
        <v>1821</v>
      </c>
      <c r="G3690" s="122"/>
      <c r="H3690" s="95">
        <v>15000</v>
      </c>
      <c r="I3690" s="95">
        <f t="shared" si="61"/>
        <v>3291205.02</v>
      </c>
    </row>
    <row r="3691" spans="1:9" x14ac:dyDescent="0.25">
      <c r="A3691" t="s">
        <v>158</v>
      </c>
      <c r="B3691" s="92">
        <v>122</v>
      </c>
      <c r="C3691" s="92">
        <v>15920</v>
      </c>
      <c r="D3691" s="93">
        <v>44734</v>
      </c>
      <c r="E3691" s="94" t="s">
        <v>2113</v>
      </c>
      <c r="F3691" s="92" t="s">
        <v>1866</v>
      </c>
      <c r="G3691" s="122"/>
      <c r="H3691" s="95">
        <v>12000</v>
      </c>
      <c r="I3691" s="95">
        <f t="shared" si="61"/>
        <v>3279205.02</v>
      </c>
    </row>
    <row r="3692" spans="1:9" x14ac:dyDescent="0.25">
      <c r="A3692" t="s">
        <v>158</v>
      </c>
      <c r="B3692" s="92">
        <v>122</v>
      </c>
      <c r="C3692" s="92">
        <v>15921</v>
      </c>
      <c r="D3692" s="93">
        <v>44734</v>
      </c>
      <c r="E3692" s="94" t="s">
        <v>2540</v>
      </c>
      <c r="F3692" s="92" t="s">
        <v>2855</v>
      </c>
      <c r="G3692" s="122"/>
      <c r="H3692" s="95">
        <v>12000</v>
      </c>
      <c r="I3692" s="95">
        <f t="shared" si="61"/>
        <v>3267205.02</v>
      </c>
    </row>
    <row r="3693" spans="1:9" x14ac:dyDescent="0.25">
      <c r="A3693" t="s">
        <v>158</v>
      </c>
      <c r="B3693" s="92">
        <v>122</v>
      </c>
      <c r="C3693" s="92">
        <v>15922</v>
      </c>
      <c r="D3693" s="93">
        <v>44734</v>
      </c>
      <c r="E3693" s="94" t="s">
        <v>2115</v>
      </c>
      <c r="F3693" s="92" t="s">
        <v>1265</v>
      </c>
      <c r="G3693" s="122"/>
      <c r="H3693" s="95">
        <v>10000</v>
      </c>
      <c r="I3693" s="95">
        <f t="shared" si="61"/>
        <v>3257205.02</v>
      </c>
    </row>
    <row r="3694" spans="1:9" x14ac:dyDescent="0.25">
      <c r="A3694" t="s">
        <v>158</v>
      </c>
      <c r="B3694" s="92">
        <v>122</v>
      </c>
      <c r="C3694" s="92">
        <v>15923</v>
      </c>
      <c r="D3694" s="93">
        <v>44734</v>
      </c>
      <c r="E3694" s="94" t="s">
        <v>2114</v>
      </c>
      <c r="F3694" s="92" t="s">
        <v>2856</v>
      </c>
      <c r="G3694" s="122"/>
      <c r="H3694" s="95">
        <v>10000</v>
      </c>
      <c r="I3694" s="95">
        <f t="shared" si="61"/>
        <v>3247205.02</v>
      </c>
    </row>
    <row r="3695" spans="1:9" x14ac:dyDescent="0.25">
      <c r="A3695" t="s">
        <v>158</v>
      </c>
      <c r="B3695" s="92">
        <v>122</v>
      </c>
      <c r="C3695" s="92">
        <v>15924</v>
      </c>
      <c r="D3695" s="93">
        <v>44734</v>
      </c>
      <c r="E3695" s="94" t="s">
        <v>2857</v>
      </c>
      <c r="F3695" s="92" t="s">
        <v>1534</v>
      </c>
      <c r="G3695" s="122"/>
      <c r="H3695" s="95">
        <v>10000</v>
      </c>
      <c r="I3695" s="95">
        <f t="shared" si="61"/>
        <v>3237205.02</v>
      </c>
    </row>
    <row r="3696" spans="1:9" x14ac:dyDescent="0.25">
      <c r="A3696" t="s">
        <v>158</v>
      </c>
      <c r="B3696" s="92">
        <v>122</v>
      </c>
      <c r="C3696" s="92">
        <v>15925</v>
      </c>
      <c r="D3696" s="93">
        <v>44734</v>
      </c>
      <c r="E3696" s="94" t="s">
        <v>2203</v>
      </c>
      <c r="F3696" s="92" t="s">
        <v>1582</v>
      </c>
      <c r="G3696" s="122"/>
      <c r="H3696" s="95">
        <v>10000</v>
      </c>
      <c r="I3696" s="95">
        <f t="shared" si="61"/>
        <v>3227205.02</v>
      </c>
    </row>
    <row r="3697" spans="1:9" x14ac:dyDescent="0.25">
      <c r="A3697" t="s">
        <v>158</v>
      </c>
      <c r="B3697" s="92">
        <v>122</v>
      </c>
      <c r="C3697" s="92">
        <v>15926</v>
      </c>
      <c r="D3697" s="93">
        <v>44734</v>
      </c>
      <c r="E3697" s="94" t="s">
        <v>2119</v>
      </c>
      <c r="F3697" s="92" t="s">
        <v>1977</v>
      </c>
      <c r="G3697" s="122"/>
      <c r="H3697" s="95">
        <v>9000</v>
      </c>
      <c r="I3697" s="95">
        <f t="shared" si="61"/>
        <v>3218205.02</v>
      </c>
    </row>
    <row r="3698" spans="1:9" x14ac:dyDescent="0.25">
      <c r="A3698" t="s">
        <v>158</v>
      </c>
      <c r="B3698" s="92">
        <v>122</v>
      </c>
      <c r="C3698" s="92">
        <v>15927</v>
      </c>
      <c r="D3698" s="93">
        <v>44734</v>
      </c>
      <c r="E3698" s="94" t="s">
        <v>2117</v>
      </c>
      <c r="F3698" s="92" t="s">
        <v>2858</v>
      </c>
      <c r="G3698" s="122"/>
      <c r="H3698" s="95">
        <v>12000</v>
      </c>
      <c r="I3698" s="95">
        <f t="shared" si="61"/>
        <v>3206205.02</v>
      </c>
    </row>
    <row r="3699" spans="1:9" x14ac:dyDescent="0.25">
      <c r="A3699" t="s">
        <v>158</v>
      </c>
      <c r="B3699" s="92">
        <v>344</v>
      </c>
      <c r="C3699" s="92">
        <v>15928</v>
      </c>
      <c r="D3699" s="93">
        <v>44734</v>
      </c>
      <c r="E3699" s="94" t="s">
        <v>2859</v>
      </c>
      <c r="F3699" s="92" t="s">
        <v>1896</v>
      </c>
      <c r="G3699" s="122"/>
      <c r="H3699" s="95">
        <v>6077</v>
      </c>
      <c r="I3699" s="95">
        <f t="shared" si="61"/>
        <v>3200128.02</v>
      </c>
    </row>
    <row r="3700" spans="1:9" x14ac:dyDescent="0.25">
      <c r="A3700" t="s">
        <v>158</v>
      </c>
      <c r="B3700" s="92">
        <v>421</v>
      </c>
      <c r="C3700" s="92">
        <v>15929</v>
      </c>
      <c r="D3700" s="93">
        <v>44734</v>
      </c>
      <c r="E3700" s="94" t="s">
        <v>1722</v>
      </c>
      <c r="F3700" s="92" t="s">
        <v>2860</v>
      </c>
      <c r="G3700" s="122"/>
      <c r="H3700" s="95">
        <v>5000</v>
      </c>
      <c r="I3700" s="95">
        <f t="shared" si="61"/>
        <v>3195128.02</v>
      </c>
    </row>
    <row r="3701" spans="1:9" x14ac:dyDescent="0.25">
      <c r="A3701" t="s">
        <v>158</v>
      </c>
      <c r="B3701" s="92">
        <v>421</v>
      </c>
      <c r="C3701" s="92">
        <v>15930</v>
      </c>
      <c r="D3701" s="93">
        <v>44734</v>
      </c>
      <c r="E3701" s="94" t="s">
        <v>1722</v>
      </c>
      <c r="F3701" s="92" t="s">
        <v>2861</v>
      </c>
      <c r="G3701" s="122"/>
      <c r="H3701" s="95">
        <v>5000</v>
      </c>
      <c r="I3701" s="95">
        <f t="shared" si="61"/>
        <v>3190128.02</v>
      </c>
    </row>
    <row r="3702" spans="1:9" x14ac:dyDescent="0.25">
      <c r="A3702" t="s">
        <v>158</v>
      </c>
      <c r="B3702" s="92">
        <v>421</v>
      </c>
      <c r="C3702" s="92">
        <v>15931</v>
      </c>
      <c r="D3702" s="93">
        <v>44734</v>
      </c>
      <c r="E3702" s="94" t="s">
        <v>62</v>
      </c>
      <c r="F3702" s="92" t="s">
        <v>2862</v>
      </c>
      <c r="G3702" s="122"/>
      <c r="H3702" s="95">
        <v>5000</v>
      </c>
      <c r="I3702" s="95">
        <f t="shared" si="61"/>
        <v>3185128.02</v>
      </c>
    </row>
    <row r="3703" spans="1:9" x14ac:dyDescent="0.25">
      <c r="A3703" t="s">
        <v>158</v>
      </c>
      <c r="B3703" s="92">
        <v>151</v>
      </c>
      <c r="C3703" s="92">
        <v>15932</v>
      </c>
      <c r="D3703" s="93">
        <v>44734</v>
      </c>
      <c r="E3703" s="94" t="s">
        <v>2863</v>
      </c>
      <c r="F3703" s="92" t="s">
        <v>1847</v>
      </c>
      <c r="G3703" s="122"/>
      <c r="H3703" s="95">
        <v>8600</v>
      </c>
      <c r="I3703" s="95">
        <f t="shared" si="61"/>
        <v>3176528.02</v>
      </c>
    </row>
    <row r="3704" spans="1:9" x14ac:dyDescent="0.25">
      <c r="A3704" t="s">
        <v>158</v>
      </c>
      <c r="B3704" s="92">
        <v>345</v>
      </c>
      <c r="C3704" s="92">
        <v>15933</v>
      </c>
      <c r="D3704" s="93">
        <v>44734</v>
      </c>
      <c r="E3704" s="94" t="s">
        <v>2320</v>
      </c>
      <c r="F3704" s="92" t="s">
        <v>1765</v>
      </c>
      <c r="G3704" s="122"/>
      <c r="H3704" s="95">
        <v>32930</v>
      </c>
      <c r="I3704" s="95">
        <f t="shared" si="61"/>
        <v>3143598.02</v>
      </c>
    </row>
    <row r="3705" spans="1:9" x14ac:dyDescent="0.25">
      <c r="A3705" t="s">
        <v>158</v>
      </c>
      <c r="B3705" s="92">
        <v>421</v>
      </c>
      <c r="C3705" s="92">
        <v>15934</v>
      </c>
      <c r="D3705" s="93">
        <v>44734</v>
      </c>
      <c r="E3705" s="94" t="s">
        <v>2864</v>
      </c>
      <c r="F3705" s="92" t="s">
        <v>2865</v>
      </c>
      <c r="G3705" s="122"/>
      <c r="H3705" s="95">
        <v>5000</v>
      </c>
      <c r="I3705" s="95">
        <f t="shared" si="61"/>
        <v>3138598.02</v>
      </c>
    </row>
    <row r="3706" spans="1:9" x14ac:dyDescent="0.25">
      <c r="A3706" t="s">
        <v>158</v>
      </c>
      <c r="B3706" s="92">
        <v>345</v>
      </c>
      <c r="C3706" s="92">
        <v>15935</v>
      </c>
      <c r="D3706" s="93">
        <v>44734</v>
      </c>
      <c r="E3706" s="94" t="s">
        <v>2303</v>
      </c>
      <c r="F3706" s="92" t="s">
        <v>1896</v>
      </c>
      <c r="G3706" s="122"/>
      <c r="H3706" s="95">
        <v>10720</v>
      </c>
      <c r="I3706" s="95">
        <f t="shared" si="61"/>
        <v>3127878.02</v>
      </c>
    </row>
    <row r="3707" spans="1:9" x14ac:dyDescent="0.25">
      <c r="A3707" t="s">
        <v>158</v>
      </c>
      <c r="B3707" s="92">
        <v>421</v>
      </c>
      <c r="C3707" s="92">
        <v>15936</v>
      </c>
      <c r="D3707" s="93">
        <v>44734</v>
      </c>
      <c r="E3707" s="94" t="s">
        <v>2015</v>
      </c>
      <c r="F3707" s="92" t="s">
        <v>1257</v>
      </c>
      <c r="G3707" s="122"/>
      <c r="H3707" s="95">
        <v>50000</v>
      </c>
      <c r="I3707" s="95">
        <f t="shared" si="61"/>
        <v>3077878.02</v>
      </c>
    </row>
    <row r="3708" spans="1:9" x14ac:dyDescent="0.25">
      <c r="A3708" t="s">
        <v>158</v>
      </c>
      <c r="B3708" s="92">
        <v>426</v>
      </c>
      <c r="C3708" s="92">
        <v>15937</v>
      </c>
      <c r="D3708" s="93">
        <v>44734</v>
      </c>
      <c r="E3708" s="94" t="s">
        <v>2866</v>
      </c>
      <c r="F3708" s="92" t="s">
        <v>2867</v>
      </c>
      <c r="G3708" s="122"/>
      <c r="H3708" s="95">
        <v>5000</v>
      </c>
      <c r="I3708" s="95">
        <f t="shared" si="61"/>
        <v>3072878.02</v>
      </c>
    </row>
    <row r="3709" spans="1:9" x14ac:dyDescent="0.25">
      <c r="B3709" s="92">
        <v>421</v>
      </c>
      <c r="C3709" s="92">
        <v>15938</v>
      </c>
      <c r="D3709" s="93">
        <v>44734</v>
      </c>
      <c r="E3709" s="94" t="s">
        <v>1722</v>
      </c>
      <c r="F3709" s="92" t="s">
        <v>2868</v>
      </c>
      <c r="G3709" s="122"/>
      <c r="H3709" s="95">
        <v>5000</v>
      </c>
      <c r="I3709" s="95">
        <f t="shared" si="61"/>
        <v>3067878.02</v>
      </c>
    </row>
    <row r="3710" spans="1:9" x14ac:dyDescent="0.25">
      <c r="B3710" s="92">
        <v>344</v>
      </c>
      <c r="C3710" s="92">
        <v>15939</v>
      </c>
      <c r="D3710" s="93">
        <v>44735</v>
      </c>
      <c r="E3710" s="94" t="s">
        <v>2869</v>
      </c>
      <c r="F3710" s="92" t="s">
        <v>2870</v>
      </c>
      <c r="G3710" s="122"/>
      <c r="H3710" s="95">
        <v>58185</v>
      </c>
      <c r="I3710" s="95">
        <f t="shared" si="61"/>
        <v>3009693.02</v>
      </c>
    </row>
    <row r="3711" spans="1:9" x14ac:dyDescent="0.25">
      <c r="A3711" t="s">
        <v>158</v>
      </c>
      <c r="B3711" s="92">
        <v>345</v>
      </c>
      <c r="C3711" s="92">
        <v>15940</v>
      </c>
      <c r="D3711" s="93">
        <v>44735</v>
      </c>
      <c r="E3711" s="94" t="s">
        <v>2871</v>
      </c>
      <c r="F3711" s="92" t="s">
        <v>1866</v>
      </c>
      <c r="G3711" s="122"/>
      <c r="H3711" s="95">
        <v>4000</v>
      </c>
      <c r="I3711" s="95">
        <f t="shared" si="61"/>
        <v>3005693.02</v>
      </c>
    </row>
    <row r="3712" spans="1:9" x14ac:dyDescent="0.25">
      <c r="A3712" t="s">
        <v>158</v>
      </c>
      <c r="B3712" s="92">
        <v>421</v>
      </c>
      <c r="C3712" s="92">
        <v>15941</v>
      </c>
      <c r="D3712" s="93">
        <v>44735</v>
      </c>
      <c r="E3712" s="94" t="s">
        <v>2872</v>
      </c>
      <c r="F3712" s="92" t="s">
        <v>2873</v>
      </c>
      <c r="G3712" s="122"/>
      <c r="H3712" s="95">
        <v>82500</v>
      </c>
      <c r="I3712" s="95">
        <f t="shared" si="61"/>
        <v>2923193.02</v>
      </c>
    </row>
    <row r="3713" spans="1:9" x14ac:dyDescent="0.25">
      <c r="A3713" t="s">
        <v>158</v>
      </c>
      <c r="B3713" s="92">
        <v>343</v>
      </c>
      <c r="C3713" s="92">
        <v>15942</v>
      </c>
      <c r="D3713" s="93">
        <v>44735</v>
      </c>
      <c r="E3713" s="94" t="s">
        <v>2874</v>
      </c>
      <c r="F3713" s="92" t="s">
        <v>2875</v>
      </c>
      <c r="G3713" s="122"/>
      <c r="H3713" s="95">
        <v>51312</v>
      </c>
      <c r="I3713" s="95">
        <f t="shared" si="61"/>
        <v>2871881.02</v>
      </c>
    </row>
    <row r="3714" spans="1:9" x14ac:dyDescent="0.25">
      <c r="A3714" t="s">
        <v>158</v>
      </c>
      <c r="B3714" s="92">
        <v>421</v>
      </c>
      <c r="C3714" s="92">
        <v>15943</v>
      </c>
      <c r="D3714" s="93">
        <v>44739</v>
      </c>
      <c r="E3714" s="94" t="s">
        <v>62</v>
      </c>
      <c r="F3714" s="92" t="s">
        <v>2876</v>
      </c>
      <c r="G3714" s="122"/>
      <c r="H3714" s="95">
        <v>5000</v>
      </c>
      <c r="I3714" s="95">
        <f t="shared" si="61"/>
        <v>2866881.02</v>
      </c>
    </row>
    <row r="3715" spans="1:9" x14ac:dyDescent="0.25">
      <c r="A3715" t="s">
        <v>158</v>
      </c>
      <c r="B3715" s="92">
        <v>346</v>
      </c>
      <c r="C3715" s="92">
        <v>15944</v>
      </c>
      <c r="D3715" s="93">
        <v>44741</v>
      </c>
      <c r="E3715" s="94" t="s">
        <v>2877</v>
      </c>
      <c r="F3715" s="92" t="s">
        <v>2878</v>
      </c>
      <c r="G3715" s="122"/>
      <c r="H3715" s="95">
        <v>14372</v>
      </c>
      <c r="I3715" s="95">
        <f t="shared" si="61"/>
        <v>2852509.02</v>
      </c>
    </row>
    <row r="3716" spans="1:9" x14ac:dyDescent="0.25">
      <c r="A3716" t="s">
        <v>158</v>
      </c>
      <c r="B3716" s="92">
        <v>345</v>
      </c>
      <c r="C3716" s="92">
        <v>15945</v>
      </c>
      <c r="D3716" s="93">
        <v>44741</v>
      </c>
      <c r="E3716" s="94" t="s">
        <v>2879</v>
      </c>
      <c r="F3716" s="92" t="s">
        <v>1963</v>
      </c>
      <c r="G3716" s="122"/>
      <c r="H3716" s="95">
        <v>4000</v>
      </c>
      <c r="I3716" s="95">
        <f t="shared" si="61"/>
        <v>2848509.02</v>
      </c>
    </row>
    <row r="3717" spans="1:9" x14ac:dyDescent="0.25">
      <c r="B3717" s="92">
        <v>343</v>
      </c>
      <c r="C3717" s="92">
        <v>15946</v>
      </c>
      <c r="D3717" s="93">
        <v>44741</v>
      </c>
      <c r="E3717" s="94" t="s">
        <v>2880</v>
      </c>
      <c r="F3717" s="92" t="s">
        <v>2777</v>
      </c>
      <c r="G3717" s="122"/>
      <c r="H3717" s="95">
        <v>32275</v>
      </c>
      <c r="I3717" s="95">
        <f t="shared" si="61"/>
        <v>2816234.02</v>
      </c>
    </row>
    <row r="3718" spans="1:9" x14ac:dyDescent="0.25">
      <c r="B3718" s="92">
        <v>213</v>
      </c>
      <c r="C3718" s="92">
        <v>15947</v>
      </c>
      <c r="D3718" s="93">
        <v>44742</v>
      </c>
      <c r="E3718" s="94" t="s">
        <v>2881</v>
      </c>
      <c r="F3718" s="92" t="s">
        <v>1257</v>
      </c>
      <c r="G3718" s="122"/>
      <c r="H3718" s="95">
        <v>24157</v>
      </c>
      <c r="I3718" s="95">
        <f t="shared" si="61"/>
        <v>2792077.02</v>
      </c>
    </row>
    <row r="3719" spans="1:9" x14ac:dyDescent="0.25">
      <c r="A3719" s="51" t="s">
        <v>190</v>
      </c>
      <c r="B3719" s="92">
        <v>221</v>
      </c>
      <c r="C3719" s="92">
        <v>15948</v>
      </c>
      <c r="D3719" s="93">
        <v>44742</v>
      </c>
      <c r="E3719" s="94" t="s">
        <v>2882</v>
      </c>
      <c r="F3719" s="92" t="s">
        <v>464</v>
      </c>
      <c r="G3719" s="122"/>
      <c r="H3719" s="95">
        <v>45160.42</v>
      </c>
      <c r="I3719" s="95">
        <f t="shared" ref="I3719:I3782" si="62">+I3718+G3719-H3719</f>
        <v>2746916.6</v>
      </c>
    </row>
    <row r="3720" spans="1:9" x14ac:dyDescent="0.25">
      <c r="B3720" s="92"/>
      <c r="C3720" s="92">
        <v>15812</v>
      </c>
      <c r="D3720" s="93">
        <v>44714</v>
      </c>
      <c r="E3720" s="94" t="s">
        <v>2892</v>
      </c>
      <c r="F3720" s="92" t="s">
        <v>1977</v>
      </c>
      <c r="G3720" s="122">
        <v>9000</v>
      </c>
      <c r="H3720" s="95"/>
      <c r="I3720" s="95">
        <f t="shared" si="62"/>
        <v>2755916.6</v>
      </c>
    </row>
    <row r="3721" spans="1:9" x14ac:dyDescent="0.25">
      <c r="A3721" s="123"/>
      <c r="B3721" s="92">
        <v>292</v>
      </c>
      <c r="C3721" s="92"/>
      <c r="D3721" s="93"/>
      <c r="E3721" s="94"/>
      <c r="F3721" s="92" t="s">
        <v>1858</v>
      </c>
      <c r="G3721" s="122"/>
      <c r="H3721" s="95">
        <v>2836.9</v>
      </c>
      <c r="I3721" s="95">
        <f t="shared" si="62"/>
        <v>2753079.7</v>
      </c>
    </row>
    <row r="3722" spans="1:9" x14ac:dyDescent="0.25">
      <c r="B3722" s="92"/>
      <c r="C3722" s="92"/>
      <c r="D3722" s="93"/>
      <c r="E3722" s="94"/>
      <c r="F3722" s="92"/>
      <c r="G3722" s="122"/>
      <c r="H3722" s="95"/>
      <c r="I3722" s="95"/>
    </row>
    <row r="3723" spans="1:9" x14ac:dyDescent="0.25">
      <c r="B3723" s="92"/>
      <c r="C3723" s="92"/>
      <c r="D3723" s="92"/>
      <c r="E3723" s="94"/>
      <c r="F3723" s="95" t="s">
        <v>99</v>
      </c>
      <c r="G3723" s="122">
        <f>SUM(G3666:G3722)</f>
        <v>1101087.5</v>
      </c>
      <c r="H3723" s="95">
        <f>SUM(H3629:H3722)</f>
        <v>1455830.44</v>
      </c>
      <c r="I3723" s="95"/>
    </row>
    <row r="3724" spans="1:9" ht="25.5" customHeight="1" x14ac:dyDescent="0.25">
      <c r="D3724" t="s">
        <v>2147</v>
      </c>
      <c r="E3724" t="s">
        <v>2969</v>
      </c>
      <c r="F3724" s="3" t="s">
        <v>2970</v>
      </c>
    </row>
    <row r="3725" spans="1:9" x14ac:dyDescent="0.25">
      <c r="B3725" s="92"/>
      <c r="C3725" s="92">
        <v>15949</v>
      </c>
      <c r="D3725" s="93">
        <v>44743</v>
      </c>
      <c r="E3725" s="94" t="s">
        <v>43</v>
      </c>
      <c r="F3725" s="92" t="s">
        <v>43</v>
      </c>
      <c r="G3725" s="122"/>
      <c r="H3725" s="95"/>
      <c r="I3725" s="95">
        <f>+I3721+G3725-H3725</f>
        <v>2753079.7</v>
      </c>
    </row>
    <row r="3726" spans="1:9" x14ac:dyDescent="0.25">
      <c r="A3726" t="s">
        <v>158</v>
      </c>
      <c r="B3726" s="92">
        <v>151</v>
      </c>
      <c r="C3726" s="92">
        <v>15950</v>
      </c>
      <c r="D3726" s="93">
        <v>44743</v>
      </c>
      <c r="E3726" s="94" t="s">
        <v>1782</v>
      </c>
      <c r="F3726" s="92" t="s">
        <v>2258</v>
      </c>
      <c r="G3726" s="122"/>
      <c r="H3726" s="95">
        <v>10000</v>
      </c>
      <c r="I3726" s="95">
        <f t="shared" si="62"/>
        <v>2743079.7</v>
      </c>
    </row>
    <row r="3727" spans="1:9" x14ac:dyDescent="0.25">
      <c r="A3727" t="s">
        <v>158</v>
      </c>
      <c r="B3727" s="92">
        <v>151</v>
      </c>
      <c r="C3727" s="92">
        <v>15951</v>
      </c>
      <c r="D3727" s="93">
        <v>44743</v>
      </c>
      <c r="E3727" s="94" t="s">
        <v>2883</v>
      </c>
      <c r="F3727" s="92" t="s">
        <v>2790</v>
      </c>
      <c r="G3727" s="122"/>
      <c r="H3727" s="95">
        <v>6000</v>
      </c>
      <c r="I3727" s="95">
        <f t="shared" si="62"/>
        <v>2737079.7</v>
      </c>
    </row>
    <row r="3728" spans="1:9" x14ac:dyDescent="0.25">
      <c r="A3728" t="s">
        <v>158</v>
      </c>
      <c r="B3728" s="92">
        <v>344</v>
      </c>
      <c r="C3728" s="92">
        <v>15952</v>
      </c>
      <c r="D3728" s="93">
        <v>44743</v>
      </c>
      <c r="E3728" s="94" t="s">
        <v>2884</v>
      </c>
      <c r="F3728" s="92" t="s">
        <v>1896</v>
      </c>
      <c r="G3728" s="122"/>
      <c r="H3728" s="95">
        <v>20650</v>
      </c>
      <c r="I3728" s="95">
        <f t="shared" si="62"/>
        <v>2716429.7</v>
      </c>
    </row>
    <row r="3729" spans="1:9" x14ac:dyDescent="0.25">
      <c r="A3729" t="s">
        <v>158</v>
      </c>
      <c r="B3729" s="92">
        <v>342</v>
      </c>
      <c r="C3729" s="92">
        <v>15953</v>
      </c>
      <c r="D3729" s="93">
        <v>44746</v>
      </c>
      <c r="E3729" s="94" t="s">
        <v>1769</v>
      </c>
      <c r="F3729" s="92" t="s">
        <v>1688</v>
      </c>
      <c r="G3729" s="122"/>
      <c r="H3729" s="95">
        <v>20000</v>
      </c>
      <c r="I3729" s="95">
        <f t="shared" si="62"/>
        <v>2696429.7</v>
      </c>
    </row>
    <row r="3730" spans="1:9" x14ac:dyDescent="0.25">
      <c r="A3730" t="s">
        <v>158</v>
      </c>
      <c r="B3730" s="92">
        <v>342</v>
      </c>
      <c r="C3730" s="92">
        <v>15954</v>
      </c>
      <c r="D3730" s="93">
        <v>44746</v>
      </c>
      <c r="E3730" s="94" t="s">
        <v>1769</v>
      </c>
      <c r="F3730" s="92" t="s">
        <v>1687</v>
      </c>
      <c r="G3730" s="122"/>
      <c r="H3730" s="95">
        <v>75000</v>
      </c>
      <c r="I3730" s="95">
        <f t="shared" si="62"/>
        <v>2621429.7000000002</v>
      </c>
    </row>
    <row r="3731" spans="1:9" x14ac:dyDescent="0.25">
      <c r="A3731" t="s">
        <v>158</v>
      </c>
      <c r="B3731" s="92">
        <v>344</v>
      </c>
      <c r="C3731" s="92">
        <v>15955</v>
      </c>
      <c r="D3731" s="93">
        <v>44747</v>
      </c>
      <c r="E3731" s="94" t="s">
        <v>2885</v>
      </c>
      <c r="F3731" s="92" t="s">
        <v>2886</v>
      </c>
      <c r="G3731" s="122"/>
      <c r="H3731" s="95">
        <v>121886.78</v>
      </c>
      <c r="I3731" s="95">
        <f t="shared" si="62"/>
        <v>2499542.9200000004</v>
      </c>
    </row>
    <row r="3732" spans="1:9" x14ac:dyDescent="0.25">
      <c r="B3732" s="92"/>
      <c r="C3732" s="92"/>
      <c r="D3732" s="93">
        <v>44748</v>
      </c>
      <c r="E3732" s="94" t="s">
        <v>2887</v>
      </c>
      <c r="F3732" s="92" t="s">
        <v>41</v>
      </c>
      <c r="G3732" s="122">
        <v>2073</v>
      </c>
      <c r="H3732" s="95"/>
      <c r="I3732" s="95">
        <f t="shared" si="62"/>
        <v>2501615.9200000004</v>
      </c>
    </row>
    <row r="3733" spans="1:9" x14ac:dyDescent="0.25">
      <c r="A3733" t="s">
        <v>158</v>
      </c>
      <c r="B3733" s="92">
        <v>213</v>
      </c>
      <c r="C3733" s="92">
        <v>15956</v>
      </c>
      <c r="D3733" s="93">
        <v>44750</v>
      </c>
      <c r="E3733" s="94" t="s">
        <v>2888</v>
      </c>
      <c r="F3733" s="92" t="s">
        <v>181</v>
      </c>
      <c r="G3733" s="122"/>
      <c r="H3733" s="95">
        <v>3539</v>
      </c>
      <c r="I3733" s="95">
        <f t="shared" si="62"/>
        <v>2498076.9200000004</v>
      </c>
    </row>
    <row r="3734" spans="1:9" x14ac:dyDescent="0.25">
      <c r="A3734" t="s">
        <v>158</v>
      </c>
      <c r="B3734" s="92">
        <v>293</v>
      </c>
      <c r="C3734" s="92">
        <v>15957</v>
      </c>
      <c r="D3734" s="93">
        <v>44753</v>
      </c>
      <c r="E3734" s="94" t="s">
        <v>2889</v>
      </c>
      <c r="F3734" s="92" t="s">
        <v>2640</v>
      </c>
      <c r="G3734" s="122"/>
      <c r="H3734" s="95">
        <v>20000</v>
      </c>
      <c r="I3734" s="95">
        <f t="shared" si="62"/>
        <v>2478076.9200000004</v>
      </c>
    </row>
    <row r="3735" spans="1:9" x14ac:dyDescent="0.25">
      <c r="A3735" t="s">
        <v>158</v>
      </c>
      <c r="B3735" s="92">
        <v>345</v>
      </c>
      <c r="C3735" s="92">
        <v>15958</v>
      </c>
      <c r="D3735" s="93">
        <v>44753</v>
      </c>
      <c r="E3735" s="94" t="s">
        <v>2890</v>
      </c>
      <c r="F3735" s="92" t="s">
        <v>1939</v>
      </c>
      <c r="G3735" s="122"/>
      <c r="H3735" s="95">
        <v>10000</v>
      </c>
      <c r="I3735" s="95">
        <f t="shared" si="62"/>
        <v>2468076.9200000004</v>
      </c>
    </row>
    <row r="3736" spans="1:9" x14ac:dyDescent="0.25">
      <c r="A3736" t="s">
        <v>158</v>
      </c>
      <c r="B3736" s="92">
        <v>421</v>
      </c>
      <c r="C3736" s="92">
        <v>15959</v>
      </c>
      <c r="D3736" s="93">
        <v>44756</v>
      </c>
      <c r="E3736" s="94" t="s">
        <v>2891</v>
      </c>
      <c r="F3736" s="92" t="s">
        <v>1688</v>
      </c>
      <c r="G3736" s="122"/>
      <c r="H3736" s="95">
        <v>22160</v>
      </c>
      <c r="I3736" s="95">
        <f t="shared" si="62"/>
        <v>2445916.9200000004</v>
      </c>
    </row>
    <row r="3737" spans="1:9" x14ac:dyDescent="0.25">
      <c r="A3737" t="s">
        <v>158</v>
      </c>
      <c r="B3737" s="92">
        <v>421</v>
      </c>
      <c r="C3737" s="92">
        <v>15960</v>
      </c>
      <c r="D3737" s="93">
        <v>44757</v>
      </c>
      <c r="E3737" s="94" t="s">
        <v>2893</v>
      </c>
      <c r="F3737" s="92" t="s">
        <v>2894</v>
      </c>
      <c r="G3737" s="122"/>
      <c r="H3737" s="95">
        <v>12245</v>
      </c>
      <c r="I3737" s="95">
        <f t="shared" si="62"/>
        <v>2433671.9200000004</v>
      </c>
    </row>
    <row r="3738" spans="1:9" x14ac:dyDescent="0.25">
      <c r="B3738" s="92">
        <v>421</v>
      </c>
      <c r="C3738" s="92">
        <v>15961</v>
      </c>
      <c r="D3738" s="93">
        <v>44757</v>
      </c>
      <c r="E3738" s="94" t="s">
        <v>43</v>
      </c>
      <c r="F3738" s="92" t="s">
        <v>43</v>
      </c>
      <c r="G3738" s="122"/>
      <c r="H3738" s="95"/>
      <c r="I3738" s="95">
        <f t="shared" si="62"/>
        <v>2433671.9200000004</v>
      </c>
    </row>
    <row r="3739" spans="1:9" x14ac:dyDescent="0.25">
      <c r="B3739" s="92">
        <v>151</v>
      </c>
      <c r="C3739" s="92">
        <v>15962</v>
      </c>
      <c r="D3739" s="93">
        <v>44760</v>
      </c>
      <c r="E3739" s="94" t="s">
        <v>43</v>
      </c>
      <c r="F3739" s="92" t="s">
        <v>43</v>
      </c>
      <c r="G3739" s="122"/>
      <c r="H3739" s="95"/>
      <c r="I3739" s="95">
        <f t="shared" si="62"/>
        <v>2433671.9200000004</v>
      </c>
    </row>
    <row r="3740" spans="1:9" x14ac:dyDescent="0.25">
      <c r="B3740" s="92"/>
      <c r="C3740" s="92"/>
      <c r="D3740" s="93">
        <v>44760</v>
      </c>
      <c r="E3740" s="94" t="s">
        <v>148</v>
      </c>
      <c r="F3740" s="92" t="s">
        <v>41</v>
      </c>
      <c r="G3740" s="122">
        <v>1092087.5</v>
      </c>
      <c r="H3740" s="95"/>
      <c r="I3740" s="95">
        <f t="shared" si="62"/>
        <v>3525759.4200000004</v>
      </c>
    </row>
    <row r="3741" spans="1:9" x14ac:dyDescent="0.25">
      <c r="A3741" t="s">
        <v>158</v>
      </c>
      <c r="B3741" s="92">
        <v>122</v>
      </c>
      <c r="C3741" s="92">
        <v>15963</v>
      </c>
      <c r="D3741" s="93">
        <v>44762</v>
      </c>
      <c r="E3741" s="94" t="s">
        <v>2898</v>
      </c>
      <c r="F3741" s="92" t="s">
        <v>419</v>
      </c>
      <c r="G3741" s="122"/>
      <c r="H3741" s="95">
        <v>15000</v>
      </c>
      <c r="I3741" s="95">
        <f t="shared" si="62"/>
        <v>3510759.4200000004</v>
      </c>
    </row>
    <row r="3742" spans="1:9" x14ac:dyDescent="0.25">
      <c r="A3742" t="s">
        <v>158</v>
      </c>
      <c r="B3742" s="92">
        <v>122</v>
      </c>
      <c r="C3742" s="92">
        <v>15964</v>
      </c>
      <c r="D3742" s="93">
        <v>44762</v>
      </c>
      <c r="E3742" s="94" t="s">
        <v>2899</v>
      </c>
      <c r="F3742" s="92" t="s">
        <v>2054</v>
      </c>
      <c r="G3742" s="122"/>
      <c r="H3742" s="95">
        <v>15000</v>
      </c>
      <c r="I3742" s="95">
        <f t="shared" si="62"/>
        <v>3495759.4200000004</v>
      </c>
    </row>
    <row r="3743" spans="1:9" x14ac:dyDescent="0.25">
      <c r="A3743" t="s">
        <v>158</v>
      </c>
      <c r="B3743" s="92">
        <v>122</v>
      </c>
      <c r="C3743" s="92">
        <v>15965</v>
      </c>
      <c r="D3743" s="93">
        <v>44762</v>
      </c>
      <c r="E3743" s="94" t="s">
        <v>2900</v>
      </c>
      <c r="F3743" s="92" t="s">
        <v>1963</v>
      </c>
      <c r="G3743" s="122"/>
      <c r="H3743" s="95">
        <v>6000</v>
      </c>
      <c r="I3743" s="95">
        <f t="shared" si="62"/>
        <v>3489759.4200000004</v>
      </c>
    </row>
    <row r="3744" spans="1:9" x14ac:dyDescent="0.25">
      <c r="A3744" t="s">
        <v>158</v>
      </c>
      <c r="B3744" s="92">
        <v>122</v>
      </c>
      <c r="C3744" s="92">
        <v>15966</v>
      </c>
      <c r="D3744" s="93">
        <v>44762</v>
      </c>
      <c r="E3744" s="94" t="s">
        <v>2901</v>
      </c>
      <c r="F3744" s="92" t="s">
        <v>1896</v>
      </c>
      <c r="G3744" s="122"/>
      <c r="H3744" s="95">
        <v>18000</v>
      </c>
      <c r="I3744" s="95">
        <f t="shared" si="62"/>
        <v>3471759.4200000004</v>
      </c>
    </row>
    <row r="3745" spans="1:9" x14ac:dyDescent="0.25">
      <c r="A3745" t="s">
        <v>158</v>
      </c>
      <c r="B3745" s="92">
        <v>122</v>
      </c>
      <c r="C3745" s="92">
        <v>15967</v>
      </c>
      <c r="D3745" s="93">
        <v>44762</v>
      </c>
      <c r="E3745" s="94" t="s">
        <v>2902</v>
      </c>
      <c r="F3745" s="92" t="s">
        <v>1893</v>
      </c>
      <c r="G3745" s="122"/>
      <c r="H3745" s="95">
        <v>15000</v>
      </c>
      <c r="I3745" s="95">
        <f t="shared" si="62"/>
        <v>3456759.4200000004</v>
      </c>
    </row>
    <row r="3746" spans="1:9" x14ac:dyDescent="0.25">
      <c r="A3746" t="s">
        <v>158</v>
      </c>
      <c r="B3746" s="92">
        <v>122</v>
      </c>
      <c r="C3746" s="92">
        <v>15968</v>
      </c>
      <c r="D3746" s="93">
        <v>44762</v>
      </c>
      <c r="E3746" s="94" t="s">
        <v>2903</v>
      </c>
      <c r="F3746" s="92" t="s">
        <v>2904</v>
      </c>
      <c r="G3746" s="122"/>
      <c r="H3746" s="95">
        <v>15000</v>
      </c>
      <c r="I3746" s="95">
        <f t="shared" si="62"/>
        <v>3441759.4200000004</v>
      </c>
    </row>
    <row r="3747" spans="1:9" x14ac:dyDescent="0.25">
      <c r="A3747" t="s">
        <v>158</v>
      </c>
      <c r="B3747" s="92">
        <v>122</v>
      </c>
      <c r="C3747" s="92">
        <v>15969</v>
      </c>
      <c r="D3747" s="93">
        <v>44762</v>
      </c>
      <c r="E3747" s="94" t="s">
        <v>2905</v>
      </c>
      <c r="F3747" s="92" t="s">
        <v>2415</v>
      </c>
      <c r="G3747" s="122"/>
      <c r="H3747" s="95">
        <v>15000</v>
      </c>
      <c r="I3747" s="95">
        <f t="shared" si="62"/>
        <v>3426759.4200000004</v>
      </c>
    </row>
    <row r="3748" spans="1:9" x14ac:dyDescent="0.25">
      <c r="A3748" t="s">
        <v>158</v>
      </c>
      <c r="B3748" s="92">
        <v>122</v>
      </c>
      <c r="C3748" s="92">
        <v>15970</v>
      </c>
      <c r="D3748" s="93">
        <v>44762</v>
      </c>
      <c r="E3748" s="94" t="s">
        <v>2906</v>
      </c>
      <c r="F3748" s="92" t="s">
        <v>2907</v>
      </c>
      <c r="G3748" s="122"/>
      <c r="H3748" s="95">
        <v>12000</v>
      </c>
      <c r="I3748" s="95">
        <f t="shared" si="62"/>
        <v>3414759.4200000004</v>
      </c>
    </row>
    <row r="3749" spans="1:9" x14ac:dyDescent="0.25">
      <c r="A3749" t="s">
        <v>158</v>
      </c>
      <c r="B3749" s="92">
        <v>122</v>
      </c>
      <c r="C3749" s="92">
        <v>15971</v>
      </c>
      <c r="D3749" s="93">
        <v>44762</v>
      </c>
      <c r="E3749" s="94" t="s">
        <v>2903</v>
      </c>
      <c r="F3749" s="92" t="s">
        <v>1866</v>
      </c>
      <c r="G3749" s="122"/>
      <c r="H3749" s="95">
        <v>12000</v>
      </c>
      <c r="I3749" s="95">
        <f t="shared" si="62"/>
        <v>3402759.4200000004</v>
      </c>
    </row>
    <row r="3750" spans="1:9" x14ac:dyDescent="0.25">
      <c r="A3750" t="s">
        <v>158</v>
      </c>
      <c r="B3750" s="92">
        <v>122</v>
      </c>
      <c r="C3750" s="92">
        <v>15972</v>
      </c>
      <c r="D3750" s="93">
        <v>44762</v>
      </c>
      <c r="E3750" s="94" t="s">
        <v>2898</v>
      </c>
      <c r="F3750" s="92" t="s">
        <v>2055</v>
      </c>
      <c r="G3750" s="122"/>
      <c r="H3750" s="95">
        <v>12000</v>
      </c>
      <c r="I3750" s="95">
        <f t="shared" si="62"/>
        <v>3390759.4200000004</v>
      </c>
    </row>
    <row r="3751" spans="1:9" x14ac:dyDescent="0.25">
      <c r="A3751" t="s">
        <v>158</v>
      </c>
      <c r="B3751" s="92">
        <v>122</v>
      </c>
      <c r="C3751" s="92">
        <v>15973</v>
      </c>
      <c r="D3751" s="93">
        <v>44762</v>
      </c>
      <c r="E3751" s="94" t="s">
        <v>2908</v>
      </c>
      <c r="F3751" s="92" t="s">
        <v>1895</v>
      </c>
      <c r="G3751" s="122"/>
      <c r="H3751" s="95">
        <v>10000</v>
      </c>
      <c r="I3751" s="95">
        <f t="shared" si="62"/>
        <v>3380759.4200000004</v>
      </c>
    </row>
    <row r="3752" spans="1:9" x14ac:dyDescent="0.25">
      <c r="A3752" t="s">
        <v>158</v>
      </c>
      <c r="B3752" s="92">
        <v>122</v>
      </c>
      <c r="C3752" s="92">
        <v>15974</v>
      </c>
      <c r="D3752" s="93">
        <v>44762</v>
      </c>
      <c r="E3752" s="94" t="s">
        <v>2909</v>
      </c>
      <c r="F3752" s="92" t="s">
        <v>1976</v>
      </c>
      <c r="G3752" s="122"/>
      <c r="H3752" s="95">
        <v>10000</v>
      </c>
      <c r="I3752" s="95">
        <f t="shared" si="62"/>
        <v>3370759.4200000004</v>
      </c>
    </row>
    <row r="3753" spans="1:9" x14ac:dyDescent="0.25">
      <c r="A3753" t="s">
        <v>158</v>
      </c>
      <c r="B3753" s="92">
        <v>122</v>
      </c>
      <c r="C3753" s="92">
        <v>15975</v>
      </c>
      <c r="D3753" s="93">
        <v>44762</v>
      </c>
      <c r="E3753" s="94" t="s">
        <v>2910</v>
      </c>
      <c r="F3753" s="92" t="s">
        <v>1534</v>
      </c>
      <c r="G3753" s="122"/>
      <c r="H3753" s="95">
        <v>10000</v>
      </c>
      <c r="I3753" s="95">
        <f t="shared" si="62"/>
        <v>3360759.4200000004</v>
      </c>
    </row>
    <row r="3754" spans="1:9" x14ac:dyDescent="0.25">
      <c r="A3754" t="s">
        <v>158</v>
      </c>
      <c r="B3754" s="92">
        <v>122</v>
      </c>
      <c r="C3754" s="92">
        <v>15976</v>
      </c>
      <c r="D3754" s="93">
        <v>44762</v>
      </c>
      <c r="E3754" s="94" t="s">
        <v>2911</v>
      </c>
      <c r="F3754" s="92" t="s">
        <v>1582</v>
      </c>
      <c r="G3754" s="122"/>
      <c r="H3754" s="95">
        <v>10000</v>
      </c>
      <c r="I3754" s="95">
        <f t="shared" si="62"/>
        <v>3350759.4200000004</v>
      </c>
    </row>
    <row r="3755" spans="1:9" x14ac:dyDescent="0.25">
      <c r="A3755" t="s">
        <v>158</v>
      </c>
      <c r="B3755" s="92">
        <v>122</v>
      </c>
      <c r="C3755" s="92">
        <v>15977</v>
      </c>
      <c r="D3755" s="93">
        <v>44762</v>
      </c>
      <c r="E3755" s="94" t="s">
        <v>2912</v>
      </c>
      <c r="F3755" s="92" t="s">
        <v>1977</v>
      </c>
      <c r="G3755" s="122"/>
      <c r="H3755" s="95">
        <v>9000</v>
      </c>
      <c r="I3755" s="95">
        <f t="shared" si="62"/>
        <v>3341759.4200000004</v>
      </c>
    </row>
    <row r="3756" spans="1:9" x14ac:dyDescent="0.25">
      <c r="A3756" t="s">
        <v>165</v>
      </c>
      <c r="B3756" s="92">
        <v>151</v>
      </c>
      <c r="C3756" s="92">
        <v>15978</v>
      </c>
      <c r="D3756" s="93">
        <v>44762</v>
      </c>
      <c r="E3756" s="94" t="s">
        <v>2913</v>
      </c>
      <c r="F3756" s="92" t="s">
        <v>2897</v>
      </c>
      <c r="G3756" s="122"/>
      <c r="H3756" s="95">
        <v>6000</v>
      </c>
      <c r="I3756" s="95">
        <f t="shared" si="62"/>
        <v>3335759.4200000004</v>
      </c>
    </row>
    <row r="3757" spans="1:9" x14ac:dyDescent="0.25">
      <c r="A3757" t="s">
        <v>158</v>
      </c>
      <c r="B3757" s="92">
        <v>421</v>
      </c>
      <c r="C3757" s="92">
        <v>15979</v>
      </c>
      <c r="D3757" s="93">
        <v>44764</v>
      </c>
      <c r="E3757" s="94" t="s">
        <v>2895</v>
      </c>
      <c r="F3757" s="92" t="s">
        <v>2896</v>
      </c>
      <c r="G3757" s="122"/>
      <c r="H3757" s="95">
        <v>9000</v>
      </c>
      <c r="I3757" s="95">
        <f t="shared" si="62"/>
        <v>3326759.4200000004</v>
      </c>
    </row>
    <row r="3758" spans="1:9" x14ac:dyDescent="0.25">
      <c r="A3758" t="s">
        <v>158</v>
      </c>
      <c r="B3758" s="92">
        <v>427</v>
      </c>
      <c r="C3758" s="92">
        <v>15980</v>
      </c>
      <c r="D3758" s="93">
        <v>44764</v>
      </c>
      <c r="E3758" s="94" t="s">
        <v>2914</v>
      </c>
      <c r="F3758" s="92" t="s">
        <v>2915</v>
      </c>
      <c r="G3758" s="122"/>
      <c r="H3758" s="95">
        <v>1889776.44</v>
      </c>
      <c r="I3758" s="95">
        <f t="shared" si="62"/>
        <v>1436982.9800000004</v>
      </c>
    </row>
    <row r="3759" spans="1:9" x14ac:dyDescent="0.25">
      <c r="A3759" t="s">
        <v>158</v>
      </c>
      <c r="B3759" s="92">
        <v>421</v>
      </c>
      <c r="C3759" s="92">
        <v>15981</v>
      </c>
      <c r="D3759" s="93">
        <v>44766</v>
      </c>
      <c r="E3759" s="94" t="s">
        <v>2916</v>
      </c>
      <c r="F3759" s="92" t="s">
        <v>2917</v>
      </c>
      <c r="G3759" s="122"/>
      <c r="H3759" s="95">
        <v>6000</v>
      </c>
      <c r="I3759" s="95">
        <f t="shared" si="62"/>
        <v>1430982.9800000004</v>
      </c>
    </row>
    <row r="3760" spans="1:9" x14ac:dyDescent="0.25">
      <c r="A3760" t="s">
        <v>158</v>
      </c>
      <c r="B3760" s="92">
        <v>231</v>
      </c>
      <c r="C3760" s="92">
        <v>15982</v>
      </c>
      <c r="D3760" s="93">
        <v>44766</v>
      </c>
      <c r="E3760" s="94" t="s">
        <v>2918</v>
      </c>
      <c r="F3760" s="92" t="s">
        <v>1939</v>
      </c>
      <c r="G3760" s="122"/>
      <c r="H3760" s="95">
        <v>21000</v>
      </c>
      <c r="I3760" s="95">
        <f t="shared" si="62"/>
        <v>1409982.9800000004</v>
      </c>
    </row>
    <row r="3761" spans="1:9" x14ac:dyDescent="0.25">
      <c r="A3761" t="s">
        <v>165</v>
      </c>
      <c r="B3761" s="92">
        <v>421</v>
      </c>
      <c r="C3761" s="92">
        <v>15983</v>
      </c>
      <c r="D3761" s="93">
        <v>44768</v>
      </c>
      <c r="E3761" s="94" t="s">
        <v>2919</v>
      </c>
      <c r="F3761" s="92" t="s">
        <v>2920</v>
      </c>
      <c r="G3761" s="122"/>
      <c r="H3761" s="95">
        <v>45000</v>
      </c>
      <c r="I3761" s="95">
        <f t="shared" si="62"/>
        <v>1364982.9800000004</v>
      </c>
    </row>
    <row r="3762" spans="1:9" x14ac:dyDescent="0.25">
      <c r="A3762" t="s">
        <v>165</v>
      </c>
      <c r="B3762" s="92">
        <v>151</v>
      </c>
      <c r="C3762" s="92">
        <v>15984</v>
      </c>
      <c r="D3762" s="93">
        <v>44768</v>
      </c>
      <c r="E3762" s="94" t="s">
        <v>2921</v>
      </c>
      <c r="F3762" s="92" t="s">
        <v>2922</v>
      </c>
      <c r="G3762" s="122"/>
      <c r="H3762" s="95">
        <v>21600</v>
      </c>
      <c r="I3762" s="95">
        <f t="shared" si="62"/>
        <v>1343382.9800000004</v>
      </c>
    </row>
    <row r="3763" spans="1:9" x14ac:dyDescent="0.25">
      <c r="B3763" s="92">
        <v>221</v>
      </c>
      <c r="C3763" s="92">
        <v>15985</v>
      </c>
      <c r="D3763" s="93">
        <v>44770</v>
      </c>
      <c r="E3763" s="94" t="s">
        <v>1724</v>
      </c>
      <c r="F3763" s="92" t="s">
        <v>1641</v>
      </c>
      <c r="G3763" s="122"/>
      <c r="H3763" s="95">
        <v>49378.35</v>
      </c>
      <c r="I3763" s="95">
        <f t="shared" si="62"/>
        <v>1294004.6300000004</v>
      </c>
    </row>
    <row r="3764" spans="1:9" x14ac:dyDescent="0.25">
      <c r="B3764" s="92">
        <v>213</v>
      </c>
      <c r="C3764" s="92">
        <v>15986</v>
      </c>
      <c r="D3764" s="93">
        <v>44770</v>
      </c>
      <c r="E3764" s="94" t="s">
        <v>2781</v>
      </c>
      <c r="F3764" s="92" t="s">
        <v>1939</v>
      </c>
      <c r="G3764" s="122"/>
      <c r="H3764" s="95">
        <v>16701</v>
      </c>
      <c r="I3764" s="95">
        <f t="shared" si="62"/>
        <v>1277303.6300000004</v>
      </c>
    </row>
    <row r="3765" spans="1:9" x14ac:dyDescent="0.25">
      <c r="B3765" s="92">
        <v>292</v>
      </c>
      <c r="C3765" s="92"/>
      <c r="D3765" s="93"/>
      <c r="E3765" s="94"/>
      <c r="F3765" s="92" t="s">
        <v>1858</v>
      </c>
      <c r="G3765" s="122"/>
      <c r="H3765" s="95">
        <v>5142.74</v>
      </c>
      <c r="I3765" s="95">
        <f t="shared" si="62"/>
        <v>1272160.8900000004</v>
      </c>
    </row>
    <row r="3766" spans="1:9" x14ac:dyDescent="0.25">
      <c r="B3766" s="92"/>
      <c r="C3766" s="92"/>
      <c r="D3766" s="93"/>
      <c r="E3766" s="94"/>
      <c r="F3766" s="92"/>
      <c r="G3766" s="122"/>
      <c r="H3766" s="95"/>
      <c r="I3766" s="95"/>
    </row>
    <row r="3767" spans="1:9" ht="15.75" customHeight="1" x14ac:dyDescent="0.25">
      <c r="B3767" s="92"/>
      <c r="C3767" s="92"/>
      <c r="D3767" s="93"/>
      <c r="E3767" s="94"/>
      <c r="F3767" s="92" t="s">
        <v>99</v>
      </c>
      <c r="G3767" s="122">
        <f>SUM(G3725:G3766)</f>
        <v>1094160.5</v>
      </c>
      <c r="H3767" s="95">
        <f>SUM(H3725:H3766)</f>
        <v>2575079.31</v>
      </c>
      <c r="I3767" s="95"/>
    </row>
    <row r="3768" spans="1:9" ht="26.25" customHeight="1" x14ac:dyDescent="0.25">
      <c r="D3768" t="s">
        <v>2147</v>
      </c>
      <c r="E3768" t="s">
        <v>2969</v>
      </c>
      <c r="F3768" s="3" t="s">
        <v>2970</v>
      </c>
    </row>
    <row r="3769" spans="1:9" x14ac:dyDescent="0.25">
      <c r="A3769" t="s">
        <v>158</v>
      </c>
      <c r="B3769" s="92">
        <v>346</v>
      </c>
      <c r="C3769" s="92">
        <v>15987</v>
      </c>
      <c r="D3769" s="93">
        <v>44774</v>
      </c>
      <c r="E3769" s="94" t="s">
        <v>2923</v>
      </c>
      <c r="F3769" s="92" t="s">
        <v>2924</v>
      </c>
      <c r="G3769" s="122"/>
      <c r="H3769" s="95">
        <v>15680</v>
      </c>
      <c r="I3769" s="95">
        <f>+I3765+G3769-H3769</f>
        <v>1256480.8900000004</v>
      </c>
    </row>
    <row r="3770" spans="1:9" x14ac:dyDescent="0.25">
      <c r="A3770" t="s">
        <v>158</v>
      </c>
      <c r="B3770" s="92">
        <v>345</v>
      </c>
      <c r="C3770" s="92">
        <v>15988</v>
      </c>
      <c r="D3770" s="93">
        <v>44775</v>
      </c>
      <c r="E3770" s="94" t="s">
        <v>2925</v>
      </c>
      <c r="F3770" s="92" t="s">
        <v>1765</v>
      </c>
      <c r="G3770" s="122"/>
      <c r="H3770" s="95">
        <v>24040</v>
      </c>
      <c r="I3770" s="95">
        <f t="shared" si="62"/>
        <v>1232440.8900000004</v>
      </c>
    </row>
    <row r="3771" spans="1:9" x14ac:dyDescent="0.25">
      <c r="A3771" t="s">
        <v>158</v>
      </c>
      <c r="B3771" s="92">
        <v>345</v>
      </c>
      <c r="C3771" s="92">
        <v>15989</v>
      </c>
      <c r="D3771" s="93">
        <v>44775</v>
      </c>
      <c r="E3771" s="94" t="s">
        <v>2926</v>
      </c>
      <c r="F3771" s="92" t="s">
        <v>2272</v>
      </c>
      <c r="G3771" s="122"/>
      <c r="H3771" s="95">
        <v>8550</v>
      </c>
      <c r="I3771" s="95">
        <f t="shared" si="62"/>
        <v>1223890.8900000004</v>
      </c>
    </row>
    <row r="3772" spans="1:9" x14ac:dyDescent="0.25">
      <c r="A3772" t="s">
        <v>158</v>
      </c>
      <c r="B3772" s="92">
        <v>342</v>
      </c>
      <c r="C3772" s="92">
        <v>15990</v>
      </c>
      <c r="D3772" s="93">
        <v>44775</v>
      </c>
      <c r="E3772" s="94" t="s">
        <v>1769</v>
      </c>
      <c r="F3772" s="92" t="s">
        <v>1688</v>
      </c>
      <c r="G3772" s="122"/>
      <c r="H3772" s="95">
        <v>20000</v>
      </c>
      <c r="I3772" s="95">
        <f t="shared" si="62"/>
        <v>1203890.8900000004</v>
      </c>
    </row>
    <row r="3773" spans="1:9" x14ac:dyDescent="0.25">
      <c r="A3773" t="s">
        <v>158</v>
      </c>
      <c r="B3773" s="92">
        <v>426</v>
      </c>
      <c r="C3773" s="92">
        <v>15991</v>
      </c>
      <c r="D3773" s="93">
        <v>44781</v>
      </c>
      <c r="E3773" s="94" t="s">
        <v>2929</v>
      </c>
      <c r="F3773" s="92" t="s">
        <v>2930</v>
      </c>
      <c r="G3773" s="122"/>
      <c r="H3773" s="95">
        <v>5000</v>
      </c>
      <c r="I3773" s="95">
        <f t="shared" si="62"/>
        <v>1198890.8900000004</v>
      </c>
    </row>
    <row r="3774" spans="1:9" x14ac:dyDescent="0.25">
      <c r="A3774" t="s">
        <v>158</v>
      </c>
      <c r="B3774" s="92">
        <v>421</v>
      </c>
      <c r="C3774" s="92">
        <v>15992</v>
      </c>
      <c r="D3774" s="93">
        <v>44781</v>
      </c>
      <c r="E3774" s="94" t="s">
        <v>2931</v>
      </c>
      <c r="F3774" s="92" t="s">
        <v>1939</v>
      </c>
      <c r="G3774" s="122"/>
      <c r="H3774" s="95">
        <v>50000</v>
      </c>
      <c r="I3774" s="95">
        <f t="shared" si="62"/>
        <v>1148890.8900000004</v>
      </c>
    </row>
    <row r="3775" spans="1:9" x14ac:dyDescent="0.25">
      <c r="A3775" t="s">
        <v>158</v>
      </c>
      <c r="B3775" s="92">
        <v>421</v>
      </c>
      <c r="C3775" s="92">
        <v>15993</v>
      </c>
      <c r="D3775" s="93">
        <v>44781</v>
      </c>
      <c r="E3775" s="94" t="s">
        <v>2932</v>
      </c>
      <c r="F3775" s="92" t="s">
        <v>2933</v>
      </c>
      <c r="G3775" s="122"/>
      <c r="H3775" s="95">
        <v>12840</v>
      </c>
      <c r="I3775" s="95">
        <f t="shared" si="62"/>
        <v>1136050.8900000004</v>
      </c>
    </row>
    <row r="3776" spans="1:9" x14ac:dyDescent="0.25">
      <c r="A3776" t="s">
        <v>158</v>
      </c>
      <c r="B3776" s="92">
        <v>421</v>
      </c>
      <c r="C3776" s="92">
        <v>15994</v>
      </c>
      <c r="D3776" s="93">
        <v>44781</v>
      </c>
      <c r="E3776" s="94" t="s">
        <v>2934</v>
      </c>
      <c r="F3776" s="92" t="s">
        <v>2935</v>
      </c>
      <c r="G3776" s="122"/>
      <c r="H3776" s="95">
        <v>29000</v>
      </c>
      <c r="I3776" s="95">
        <f t="shared" si="62"/>
        <v>1107050.8900000004</v>
      </c>
    </row>
    <row r="3777" spans="1:9" x14ac:dyDescent="0.25">
      <c r="B3777" s="92"/>
      <c r="C3777" s="92">
        <v>15995</v>
      </c>
      <c r="D3777" s="93">
        <v>44781</v>
      </c>
      <c r="E3777" s="94" t="s">
        <v>43</v>
      </c>
      <c r="F3777" s="92" t="s">
        <v>43</v>
      </c>
      <c r="G3777" s="122"/>
      <c r="H3777" s="95"/>
      <c r="I3777" s="95">
        <f t="shared" si="62"/>
        <v>1107050.8900000004</v>
      </c>
    </row>
    <row r="3778" spans="1:9" x14ac:dyDescent="0.25">
      <c r="B3778" s="92"/>
      <c r="C3778" s="92">
        <v>15996</v>
      </c>
      <c r="D3778" s="93">
        <v>44782</v>
      </c>
      <c r="E3778" s="94" t="s">
        <v>43</v>
      </c>
      <c r="F3778" s="92" t="s">
        <v>43</v>
      </c>
      <c r="G3778" s="122"/>
      <c r="H3778" s="95"/>
      <c r="I3778" s="95">
        <f t="shared" si="62"/>
        <v>1107050.8900000004</v>
      </c>
    </row>
    <row r="3779" spans="1:9" x14ac:dyDescent="0.25">
      <c r="A3779" t="s">
        <v>158</v>
      </c>
      <c r="B3779" s="92">
        <v>421</v>
      </c>
      <c r="C3779" s="92">
        <v>15997</v>
      </c>
      <c r="D3779" s="93">
        <v>44782</v>
      </c>
      <c r="E3779" s="94" t="s">
        <v>2936</v>
      </c>
      <c r="F3779" s="92" t="s">
        <v>2937</v>
      </c>
      <c r="G3779" s="122"/>
      <c r="H3779" s="95">
        <v>30000</v>
      </c>
      <c r="I3779" s="95">
        <f t="shared" si="62"/>
        <v>1077050.8900000004</v>
      </c>
    </row>
    <row r="3780" spans="1:9" x14ac:dyDescent="0.25">
      <c r="A3780" t="s">
        <v>158</v>
      </c>
      <c r="B3780" s="92">
        <v>426</v>
      </c>
      <c r="C3780" s="92">
        <v>15998</v>
      </c>
      <c r="D3780" s="93">
        <v>44783</v>
      </c>
      <c r="E3780" s="94" t="s">
        <v>2938</v>
      </c>
      <c r="F3780" s="92" t="s">
        <v>1939</v>
      </c>
      <c r="G3780" s="122"/>
      <c r="H3780" s="95">
        <v>25000</v>
      </c>
      <c r="I3780" s="95">
        <f t="shared" si="62"/>
        <v>1052050.8900000004</v>
      </c>
    </row>
    <row r="3781" spans="1:9" x14ac:dyDescent="0.25">
      <c r="A3781" t="s">
        <v>158</v>
      </c>
      <c r="B3781" s="92">
        <v>426</v>
      </c>
      <c r="C3781" s="92">
        <v>15999</v>
      </c>
      <c r="D3781" s="93">
        <v>44783</v>
      </c>
      <c r="E3781" s="94" t="s">
        <v>2939</v>
      </c>
      <c r="F3781" s="92" t="s">
        <v>2818</v>
      </c>
      <c r="G3781" s="122"/>
      <c r="H3781" s="95">
        <v>16000</v>
      </c>
      <c r="I3781" s="95">
        <f t="shared" si="62"/>
        <v>1036050.8900000004</v>
      </c>
    </row>
    <row r="3782" spans="1:9" x14ac:dyDescent="0.25">
      <c r="A3782" t="s">
        <v>158</v>
      </c>
      <c r="B3782" s="92">
        <v>426</v>
      </c>
      <c r="C3782" s="92">
        <v>16000</v>
      </c>
      <c r="D3782" s="93">
        <v>44783</v>
      </c>
      <c r="E3782" s="94" t="s">
        <v>2940</v>
      </c>
      <c r="F3782" s="92" t="s">
        <v>2941</v>
      </c>
      <c r="G3782" s="122"/>
      <c r="H3782" s="95">
        <v>6000</v>
      </c>
      <c r="I3782" s="95">
        <f t="shared" si="62"/>
        <v>1030050.8900000004</v>
      </c>
    </row>
    <row r="3783" spans="1:9" x14ac:dyDescent="0.25">
      <c r="A3783" t="s">
        <v>158</v>
      </c>
      <c r="B3783" s="92">
        <v>426</v>
      </c>
      <c r="C3783" s="92">
        <v>16001</v>
      </c>
      <c r="D3783" s="93">
        <v>44784</v>
      </c>
      <c r="E3783" s="94" t="s">
        <v>2942</v>
      </c>
      <c r="F3783" s="92" t="s">
        <v>2327</v>
      </c>
      <c r="G3783" s="122"/>
      <c r="H3783" s="95">
        <v>14000</v>
      </c>
      <c r="I3783" s="95">
        <f t="shared" ref="I3783:I3846" si="63">+I3782+G3783-H3783</f>
        <v>1016050.8900000004</v>
      </c>
    </row>
    <row r="3784" spans="1:9" x14ac:dyDescent="0.25">
      <c r="B3784" s="92"/>
      <c r="C3784" s="92"/>
      <c r="D3784" s="93">
        <v>44786</v>
      </c>
      <c r="E3784" s="94" t="s">
        <v>41</v>
      </c>
      <c r="F3784" s="92" t="s">
        <v>148</v>
      </c>
      <c r="G3784" s="122">
        <v>1092087.5</v>
      </c>
      <c r="H3784" s="95"/>
      <c r="I3784" s="95">
        <f t="shared" si="63"/>
        <v>2108138.3900000006</v>
      </c>
    </row>
    <row r="3785" spans="1:9" x14ac:dyDescent="0.25">
      <c r="A3785" t="s">
        <v>158</v>
      </c>
      <c r="B3785" s="92">
        <v>342</v>
      </c>
      <c r="C3785" s="92">
        <v>16002</v>
      </c>
      <c r="D3785" s="93">
        <v>44788</v>
      </c>
      <c r="E3785" s="94" t="s">
        <v>1769</v>
      </c>
      <c r="F3785" s="92" t="s">
        <v>1687</v>
      </c>
      <c r="G3785" s="122"/>
      <c r="H3785" s="95">
        <v>75000</v>
      </c>
      <c r="I3785" s="95">
        <f t="shared" si="63"/>
        <v>2033138.3900000006</v>
      </c>
    </row>
    <row r="3786" spans="1:9" x14ac:dyDescent="0.25">
      <c r="A3786" t="s">
        <v>158</v>
      </c>
      <c r="B3786" s="92">
        <v>428</v>
      </c>
      <c r="C3786" s="92">
        <v>16003</v>
      </c>
      <c r="D3786" s="93">
        <v>44788</v>
      </c>
      <c r="E3786" s="94" t="s">
        <v>2943</v>
      </c>
      <c r="F3786" s="92" t="s">
        <v>2944</v>
      </c>
      <c r="G3786" s="122"/>
      <c r="H3786" s="95">
        <v>48488</v>
      </c>
      <c r="I3786" s="95">
        <f t="shared" si="63"/>
        <v>1984650.3900000006</v>
      </c>
    </row>
    <row r="3787" spans="1:9" x14ac:dyDescent="0.25">
      <c r="A3787" t="s">
        <v>158</v>
      </c>
      <c r="B3787" s="92">
        <v>426</v>
      </c>
      <c r="C3787" s="92">
        <v>16004</v>
      </c>
      <c r="D3787" s="93">
        <v>44788</v>
      </c>
      <c r="E3787" s="94" t="s">
        <v>2945</v>
      </c>
      <c r="F3787" s="92" t="s">
        <v>2133</v>
      </c>
      <c r="G3787" s="122"/>
      <c r="H3787" s="95">
        <v>20000</v>
      </c>
      <c r="I3787" s="95">
        <f t="shared" si="63"/>
        <v>1964650.3900000006</v>
      </c>
    </row>
    <row r="3788" spans="1:9" x14ac:dyDescent="0.25">
      <c r="A3788" t="s">
        <v>158</v>
      </c>
      <c r="B3788" s="92">
        <v>345</v>
      </c>
      <c r="C3788" s="92">
        <v>16005</v>
      </c>
      <c r="D3788" s="93">
        <v>44788</v>
      </c>
      <c r="E3788" s="94" t="s">
        <v>1543</v>
      </c>
      <c r="F3788" s="92" t="s">
        <v>1939</v>
      </c>
      <c r="G3788" s="122"/>
      <c r="H3788" s="95">
        <v>10000</v>
      </c>
      <c r="I3788" s="95">
        <f t="shared" si="63"/>
        <v>1954650.3900000006</v>
      </c>
    </row>
    <row r="3789" spans="1:9" x14ac:dyDescent="0.25">
      <c r="A3789" t="s">
        <v>158</v>
      </c>
      <c r="B3789" s="92">
        <v>426</v>
      </c>
      <c r="C3789" s="92">
        <v>16006</v>
      </c>
      <c r="D3789" s="93">
        <v>44788</v>
      </c>
      <c r="E3789" s="94" t="s">
        <v>2946</v>
      </c>
      <c r="F3789" s="92" t="s">
        <v>2947</v>
      </c>
      <c r="G3789" s="122"/>
      <c r="H3789" s="95">
        <v>19950</v>
      </c>
      <c r="I3789" s="95">
        <f t="shared" si="63"/>
        <v>1934700.3900000006</v>
      </c>
    </row>
    <row r="3790" spans="1:9" x14ac:dyDescent="0.25">
      <c r="A3790" t="s">
        <v>158</v>
      </c>
      <c r="B3790" s="92">
        <v>427</v>
      </c>
      <c r="C3790" s="92">
        <v>16007</v>
      </c>
      <c r="D3790" s="93">
        <v>44788</v>
      </c>
      <c r="E3790" s="94" t="s">
        <v>2948</v>
      </c>
      <c r="F3790" s="92" t="s">
        <v>2413</v>
      </c>
      <c r="G3790" s="122"/>
      <c r="H3790" s="95">
        <v>458296.24</v>
      </c>
      <c r="I3790" s="95">
        <f t="shared" si="63"/>
        <v>1476404.1500000006</v>
      </c>
    </row>
    <row r="3791" spans="1:9" x14ac:dyDescent="0.25">
      <c r="A3791" t="s">
        <v>158</v>
      </c>
      <c r="B3791" s="92">
        <v>421</v>
      </c>
      <c r="C3791" s="92">
        <v>16008</v>
      </c>
      <c r="D3791" s="93">
        <v>44788</v>
      </c>
      <c r="E3791" s="94" t="s">
        <v>1960</v>
      </c>
      <c r="F3791" s="92" t="s">
        <v>2949</v>
      </c>
      <c r="G3791" s="122"/>
      <c r="H3791" s="95">
        <v>15437</v>
      </c>
      <c r="I3791" s="95">
        <f t="shared" si="63"/>
        <v>1460967.1500000006</v>
      </c>
    </row>
    <row r="3792" spans="1:9" x14ac:dyDescent="0.25">
      <c r="A3792" t="s">
        <v>158</v>
      </c>
      <c r="B3792" s="92">
        <v>346</v>
      </c>
      <c r="C3792" s="92">
        <v>16009</v>
      </c>
      <c r="D3792" s="93">
        <v>44788</v>
      </c>
      <c r="E3792" s="94" t="s">
        <v>2950</v>
      </c>
      <c r="F3792" s="92" t="s">
        <v>2924</v>
      </c>
      <c r="G3792" s="122"/>
      <c r="H3792" s="95">
        <v>36100</v>
      </c>
      <c r="I3792" s="95">
        <f t="shared" si="63"/>
        <v>1424867.1500000006</v>
      </c>
    </row>
    <row r="3793" spans="1:9" x14ac:dyDescent="0.25">
      <c r="A3793" t="s">
        <v>158</v>
      </c>
      <c r="B3793" s="92">
        <v>428</v>
      </c>
      <c r="C3793" s="92">
        <v>16010</v>
      </c>
      <c r="D3793" s="93">
        <v>44788</v>
      </c>
      <c r="E3793" s="94" t="s">
        <v>2951</v>
      </c>
      <c r="F3793" s="92" t="s">
        <v>2177</v>
      </c>
      <c r="G3793" s="122"/>
      <c r="H3793" s="95">
        <v>11000</v>
      </c>
      <c r="I3793" s="95">
        <f t="shared" si="63"/>
        <v>1413867.1500000006</v>
      </c>
    </row>
    <row r="3794" spans="1:9" x14ac:dyDescent="0.25">
      <c r="A3794" t="s">
        <v>158</v>
      </c>
      <c r="B3794" s="92">
        <v>346</v>
      </c>
      <c r="C3794" s="92">
        <v>16011</v>
      </c>
      <c r="D3794" s="93">
        <v>44788</v>
      </c>
      <c r="E3794" s="94" t="s">
        <v>3036</v>
      </c>
      <c r="F3794" s="92" t="s">
        <v>1939</v>
      </c>
      <c r="G3794" s="122"/>
      <c r="H3794" s="95">
        <v>15000</v>
      </c>
      <c r="I3794" s="95">
        <f t="shared" si="63"/>
        <v>1398867.1500000006</v>
      </c>
    </row>
    <row r="3795" spans="1:9" x14ac:dyDescent="0.25">
      <c r="A3795" t="s">
        <v>158</v>
      </c>
      <c r="B3795" s="92">
        <v>421</v>
      </c>
      <c r="C3795" s="92">
        <v>16012</v>
      </c>
      <c r="D3795" s="93">
        <v>44788</v>
      </c>
      <c r="E3795" s="94" t="s">
        <v>2952</v>
      </c>
      <c r="F3795" s="92" t="s">
        <v>2953</v>
      </c>
      <c r="G3795" s="122"/>
      <c r="H3795" s="95">
        <v>10000</v>
      </c>
      <c r="I3795" s="95">
        <f t="shared" si="63"/>
        <v>1388867.1500000006</v>
      </c>
    </row>
    <row r="3796" spans="1:9" x14ac:dyDescent="0.25">
      <c r="A3796" t="s">
        <v>158</v>
      </c>
      <c r="B3796" s="92">
        <v>344</v>
      </c>
      <c r="C3796" s="92">
        <v>16013</v>
      </c>
      <c r="D3796" s="93">
        <v>44788</v>
      </c>
      <c r="E3796" s="94" t="s">
        <v>2954</v>
      </c>
      <c r="F3796" s="92" t="s">
        <v>1896</v>
      </c>
      <c r="G3796" s="122"/>
      <c r="H3796" s="95">
        <v>7000</v>
      </c>
      <c r="I3796" s="95">
        <f t="shared" si="63"/>
        <v>1381867.1500000006</v>
      </c>
    </row>
    <row r="3797" spans="1:9" x14ac:dyDescent="0.25">
      <c r="A3797" t="s">
        <v>158</v>
      </c>
      <c r="B3797" s="92">
        <v>421</v>
      </c>
      <c r="C3797" s="92">
        <v>16014</v>
      </c>
      <c r="D3797" s="93">
        <v>44790</v>
      </c>
      <c r="E3797" s="94" t="s">
        <v>2955</v>
      </c>
      <c r="F3797" s="92" t="s">
        <v>2790</v>
      </c>
      <c r="G3797" s="122"/>
      <c r="H3797" s="95">
        <v>6000</v>
      </c>
      <c r="I3797" s="95">
        <f t="shared" si="63"/>
        <v>1375867.1500000006</v>
      </c>
    </row>
    <row r="3798" spans="1:9" x14ac:dyDescent="0.25">
      <c r="A3798" t="s">
        <v>158</v>
      </c>
      <c r="B3798" s="92">
        <v>421</v>
      </c>
      <c r="C3798" s="92">
        <v>16015</v>
      </c>
      <c r="D3798" s="93">
        <v>44790</v>
      </c>
      <c r="E3798" s="94" t="s">
        <v>2956</v>
      </c>
      <c r="F3798" s="92" t="s">
        <v>2957</v>
      </c>
      <c r="G3798" s="122"/>
      <c r="H3798" s="95">
        <v>16995</v>
      </c>
      <c r="I3798" s="95">
        <f t="shared" si="63"/>
        <v>1358872.1500000006</v>
      </c>
    </row>
    <row r="3799" spans="1:9" x14ac:dyDescent="0.25">
      <c r="A3799" t="s">
        <v>158</v>
      </c>
      <c r="B3799" s="92">
        <v>346</v>
      </c>
      <c r="C3799" s="92">
        <v>16016</v>
      </c>
      <c r="D3799" s="93">
        <v>44790</v>
      </c>
      <c r="E3799" s="94" t="s">
        <v>2958</v>
      </c>
      <c r="F3799" s="92" t="s">
        <v>2959</v>
      </c>
      <c r="G3799" s="122"/>
      <c r="H3799" s="95">
        <v>44320</v>
      </c>
      <c r="I3799" s="95">
        <f t="shared" si="63"/>
        <v>1314552.1500000006</v>
      </c>
    </row>
    <row r="3800" spans="1:9" x14ac:dyDescent="0.25">
      <c r="A3800" t="s">
        <v>158</v>
      </c>
      <c r="B3800" s="92">
        <v>426</v>
      </c>
      <c r="C3800" s="92">
        <v>16017</v>
      </c>
      <c r="D3800" s="93">
        <v>44790</v>
      </c>
      <c r="E3800" s="94" t="s">
        <v>2960</v>
      </c>
      <c r="F3800" s="92" t="s">
        <v>1893</v>
      </c>
      <c r="G3800" s="122"/>
      <c r="H3800" s="95">
        <v>22000</v>
      </c>
      <c r="I3800" s="95">
        <f t="shared" si="63"/>
        <v>1292552.1500000006</v>
      </c>
    </row>
    <row r="3801" spans="1:9" x14ac:dyDescent="0.25">
      <c r="A3801" t="s">
        <v>158</v>
      </c>
      <c r="B3801" s="92">
        <v>421</v>
      </c>
      <c r="C3801" s="92">
        <v>16018</v>
      </c>
      <c r="D3801" s="93">
        <v>44790</v>
      </c>
      <c r="E3801" s="94" t="s">
        <v>2016</v>
      </c>
      <c r="F3801" s="92" t="s">
        <v>2961</v>
      </c>
      <c r="G3801" s="122"/>
      <c r="H3801" s="95">
        <v>5000</v>
      </c>
      <c r="I3801" s="95">
        <f t="shared" si="63"/>
        <v>1287552.1500000006</v>
      </c>
    </row>
    <row r="3802" spans="1:9" x14ac:dyDescent="0.25">
      <c r="A3802" t="s">
        <v>158</v>
      </c>
      <c r="B3802" s="92">
        <v>342</v>
      </c>
      <c r="C3802" s="92">
        <v>16019</v>
      </c>
      <c r="D3802" s="93">
        <v>44790</v>
      </c>
      <c r="E3802" s="94" t="s">
        <v>1769</v>
      </c>
      <c r="F3802" s="92" t="s">
        <v>1688</v>
      </c>
      <c r="G3802" s="122"/>
      <c r="H3802" s="95">
        <v>20000</v>
      </c>
      <c r="I3802" s="95">
        <f t="shared" si="63"/>
        <v>1267552.1500000006</v>
      </c>
    </row>
    <row r="3803" spans="1:9" x14ac:dyDescent="0.25">
      <c r="A3803" t="s">
        <v>158</v>
      </c>
      <c r="B3803" s="92">
        <v>426</v>
      </c>
      <c r="C3803" s="92">
        <v>16020</v>
      </c>
      <c r="D3803" s="93">
        <v>44792</v>
      </c>
      <c r="E3803" s="94" t="s">
        <v>2962</v>
      </c>
      <c r="F3803" s="92" t="s">
        <v>1939</v>
      </c>
      <c r="G3803" s="122"/>
      <c r="H3803" s="95">
        <v>40000</v>
      </c>
      <c r="I3803" s="95">
        <f t="shared" si="63"/>
        <v>1227552.1500000006</v>
      </c>
    </row>
    <row r="3804" spans="1:9" x14ac:dyDescent="0.25">
      <c r="A3804" t="s">
        <v>158</v>
      </c>
      <c r="B3804" s="92">
        <v>426</v>
      </c>
      <c r="C3804" s="92">
        <v>16021</v>
      </c>
      <c r="D3804" s="93">
        <v>44792</v>
      </c>
      <c r="E3804" s="94" t="s">
        <v>2963</v>
      </c>
      <c r="F3804" s="92" t="s">
        <v>2964</v>
      </c>
      <c r="G3804" s="122"/>
      <c r="H3804" s="95">
        <v>25000</v>
      </c>
      <c r="I3804" s="95">
        <f t="shared" si="63"/>
        <v>1202552.1500000006</v>
      </c>
    </row>
    <row r="3805" spans="1:9" x14ac:dyDescent="0.25">
      <c r="A3805" t="s">
        <v>158</v>
      </c>
      <c r="B3805" s="92">
        <v>421</v>
      </c>
      <c r="C3805" s="92">
        <v>16022</v>
      </c>
      <c r="D3805" s="93">
        <v>44795</v>
      </c>
      <c r="E3805" s="94" t="s">
        <v>2965</v>
      </c>
      <c r="F3805" s="92" t="s">
        <v>2966</v>
      </c>
      <c r="G3805" s="122"/>
      <c r="H3805" s="95">
        <v>10000</v>
      </c>
      <c r="I3805" s="95">
        <f t="shared" si="63"/>
        <v>1192552.1500000006</v>
      </c>
    </row>
    <row r="3806" spans="1:9" x14ac:dyDescent="0.25">
      <c r="A3806" t="s">
        <v>158</v>
      </c>
      <c r="B3806" s="92">
        <v>421</v>
      </c>
      <c r="C3806" s="92">
        <v>16023</v>
      </c>
      <c r="D3806" s="93">
        <v>44795</v>
      </c>
      <c r="E3806" s="94" t="s">
        <v>2967</v>
      </c>
      <c r="F3806" s="92" t="s">
        <v>2968</v>
      </c>
      <c r="G3806" s="122"/>
      <c r="H3806" s="95">
        <v>20000</v>
      </c>
      <c r="I3806" s="95">
        <f t="shared" si="63"/>
        <v>1172552.1500000006</v>
      </c>
    </row>
    <row r="3807" spans="1:9" x14ac:dyDescent="0.25">
      <c r="A3807" t="s">
        <v>158</v>
      </c>
      <c r="B3807" s="92">
        <v>421</v>
      </c>
      <c r="C3807" s="92">
        <v>16024</v>
      </c>
      <c r="D3807" s="93">
        <v>44795</v>
      </c>
      <c r="E3807" s="94" t="s">
        <v>1722</v>
      </c>
      <c r="F3807" s="92" t="s">
        <v>1937</v>
      </c>
      <c r="G3807" s="122"/>
      <c r="H3807" s="95">
        <v>10000</v>
      </c>
      <c r="I3807" s="95">
        <f t="shared" si="63"/>
        <v>1162552.1500000006</v>
      </c>
    </row>
    <row r="3808" spans="1:9" x14ac:dyDescent="0.25">
      <c r="A3808" t="s">
        <v>158</v>
      </c>
      <c r="B3808" s="92">
        <v>122</v>
      </c>
      <c r="C3808" s="92">
        <v>16025</v>
      </c>
      <c r="D3808" s="93">
        <v>44803</v>
      </c>
      <c r="E3808" s="94" t="s">
        <v>2976</v>
      </c>
      <c r="F3808" s="92" t="s">
        <v>2053</v>
      </c>
      <c r="G3808" s="122"/>
      <c r="H3808" s="95">
        <v>15000</v>
      </c>
      <c r="I3808" s="95">
        <f t="shared" si="63"/>
        <v>1147552.1500000006</v>
      </c>
    </row>
    <row r="3809" spans="1:9" x14ac:dyDescent="0.25">
      <c r="B3809" s="92">
        <v>122</v>
      </c>
      <c r="C3809" s="92">
        <v>16026</v>
      </c>
      <c r="D3809" s="93">
        <v>44803</v>
      </c>
      <c r="E3809" s="94" t="s">
        <v>2977</v>
      </c>
      <c r="F3809" s="92" t="s">
        <v>2054</v>
      </c>
      <c r="G3809" s="122"/>
      <c r="H3809" s="95">
        <v>15000</v>
      </c>
      <c r="I3809" s="95">
        <f t="shared" si="63"/>
        <v>1132552.1500000006</v>
      </c>
    </row>
    <row r="3810" spans="1:9" x14ac:dyDescent="0.25">
      <c r="B3810" s="92">
        <v>122</v>
      </c>
      <c r="C3810" s="92">
        <v>16027</v>
      </c>
      <c r="D3810" s="93">
        <v>44803</v>
      </c>
      <c r="E3810" s="94" t="s">
        <v>2978</v>
      </c>
      <c r="F3810" s="92" t="s">
        <v>1963</v>
      </c>
      <c r="G3810" s="122"/>
      <c r="H3810" s="95">
        <v>6000</v>
      </c>
      <c r="I3810" s="95">
        <f t="shared" si="63"/>
        <v>1126552.1500000006</v>
      </c>
    </row>
    <row r="3811" spans="1:9" x14ac:dyDescent="0.25">
      <c r="A3811" t="s">
        <v>158</v>
      </c>
      <c r="B3811" s="92">
        <v>122</v>
      </c>
      <c r="C3811" s="92">
        <v>16028</v>
      </c>
      <c r="D3811" s="93">
        <v>44803</v>
      </c>
      <c r="E3811" s="94" t="s">
        <v>2979</v>
      </c>
      <c r="F3811" s="92" t="s">
        <v>1896</v>
      </c>
      <c r="G3811" s="122"/>
      <c r="H3811" s="95">
        <v>18000</v>
      </c>
      <c r="I3811" s="95">
        <f t="shared" si="63"/>
        <v>1108552.1500000006</v>
      </c>
    </row>
    <row r="3812" spans="1:9" x14ac:dyDescent="0.25">
      <c r="A3812" t="s">
        <v>158</v>
      </c>
      <c r="B3812" s="92">
        <v>122</v>
      </c>
      <c r="C3812" s="92">
        <v>16029</v>
      </c>
      <c r="D3812" s="93">
        <v>44803</v>
      </c>
      <c r="E3812" s="94" t="s">
        <v>2980</v>
      </c>
      <c r="F3812" s="92" t="s">
        <v>1893</v>
      </c>
      <c r="G3812" s="122"/>
      <c r="H3812" s="95">
        <v>15000</v>
      </c>
      <c r="I3812" s="95">
        <f t="shared" si="63"/>
        <v>1093552.1500000006</v>
      </c>
    </row>
    <row r="3813" spans="1:9" x14ac:dyDescent="0.25">
      <c r="B3813" s="92">
        <v>122</v>
      </c>
      <c r="C3813" s="92">
        <v>16030</v>
      </c>
      <c r="D3813" s="93">
        <v>44803</v>
      </c>
      <c r="E3813" s="94" t="s">
        <v>2981</v>
      </c>
      <c r="F3813" s="92" t="s">
        <v>1821</v>
      </c>
      <c r="G3813" s="122"/>
      <c r="H3813" s="95">
        <v>15000</v>
      </c>
      <c r="I3813" s="95">
        <f t="shared" si="63"/>
        <v>1078552.1500000006</v>
      </c>
    </row>
    <row r="3814" spans="1:9" x14ac:dyDescent="0.25">
      <c r="B3814" s="92">
        <v>122</v>
      </c>
      <c r="C3814" s="92">
        <v>16031</v>
      </c>
      <c r="D3814" s="93">
        <v>44803</v>
      </c>
      <c r="E3814" s="94" t="s">
        <v>2982</v>
      </c>
      <c r="F3814" s="92" t="s">
        <v>2415</v>
      </c>
      <c r="G3814" s="122"/>
      <c r="H3814" s="95">
        <v>15000</v>
      </c>
      <c r="I3814" s="95">
        <f t="shared" si="63"/>
        <v>1063552.1500000006</v>
      </c>
    </row>
    <row r="3815" spans="1:9" x14ac:dyDescent="0.25">
      <c r="A3815" t="s">
        <v>158</v>
      </c>
      <c r="B3815" s="92">
        <v>122</v>
      </c>
      <c r="C3815" s="92">
        <v>16032</v>
      </c>
      <c r="D3815" s="93">
        <v>44803</v>
      </c>
      <c r="E3815" s="94" t="s">
        <v>2983</v>
      </c>
      <c r="F3815" s="92" t="s">
        <v>2858</v>
      </c>
      <c r="G3815" s="122"/>
      <c r="H3815" s="95">
        <v>12000</v>
      </c>
      <c r="I3815" s="95">
        <f t="shared" si="63"/>
        <v>1051552.1500000006</v>
      </c>
    </row>
    <row r="3816" spans="1:9" x14ac:dyDescent="0.25">
      <c r="B3816" s="92">
        <v>122</v>
      </c>
      <c r="C3816" s="92">
        <v>16033</v>
      </c>
      <c r="D3816" s="93">
        <v>44803</v>
      </c>
      <c r="E3816" s="94" t="s">
        <v>2984</v>
      </c>
      <c r="F3816" s="92" t="s">
        <v>2985</v>
      </c>
      <c r="G3816" s="122"/>
      <c r="H3816" s="95">
        <v>12000</v>
      </c>
      <c r="I3816" s="95">
        <f t="shared" si="63"/>
        <v>1039552.1500000006</v>
      </c>
    </row>
    <row r="3817" spans="1:9" x14ac:dyDescent="0.25">
      <c r="B3817" s="92">
        <v>122</v>
      </c>
      <c r="C3817" s="92">
        <v>16034</v>
      </c>
      <c r="D3817" s="93">
        <v>44803</v>
      </c>
      <c r="E3817" s="94" t="s">
        <v>2981</v>
      </c>
      <c r="F3817" s="92" t="s">
        <v>2272</v>
      </c>
      <c r="G3817" s="122"/>
      <c r="H3817" s="95">
        <v>12000</v>
      </c>
      <c r="I3817" s="95">
        <f t="shared" si="63"/>
        <v>1027552.1500000006</v>
      </c>
    </row>
    <row r="3818" spans="1:9" x14ac:dyDescent="0.25">
      <c r="B3818" s="92">
        <v>122</v>
      </c>
      <c r="C3818" s="92">
        <v>16035</v>
      </c>
      <c r="D3818" s="93">
        <v>44803</v>
      </c>
      <c r="E3818" s="94" t="s">
        <v>2976</v>
      </c>
      <c r="F3818" s="92" t="s">
        <v>2055</v>
      </c>
      <c r="G3818" s="122"/>
      <c r="H3818" s="95">
        <v>12000</v>
      </c>
      <c r="I3818" s="95">
        <f t="shared" si="63"/>
        <v>1015552.1500000006</v>
      </c>
    </row>
    <row r="3819" spans="1:9" x14ac:dyDescent="0.25">
      <c r="A3819" t="s">
        <v>158</v>
      </c>
      <c r="B3819" s="92">
        <v>122</v>
      </c>
      <c r="C3819" s="92">
        <v>16036</v>
      </c>
      <c r="D3819" s="93">
        <v>44803</v>
      </c>
      <c r="E3819" s="94" t="s">
        <v>2986</v>
      </c>
      <c r="F3819" s="92" t="s">
        <v>1582</v>
      </c>
      <c r="G3819" s="122"/>
      <c r="H3819" s="95">
        <v>10000</v>
      </c>
      <c r="I3819" s="95">
        <f t="shared" si="63"/>
        <v>1005552.1500000006</v>
      </c>
    </row>
    <row r="3820" spans="1:9" x14ac:dyDescent="0.25">
      <c r="A3820" t="s">
        <v>158</v>
      </c>
      <c r="B3820" s="92">
        <v>122</v>
      </c>
      <c r="C3820" s="92">
        <v>16037</v>
      </c>
      <c r="D3820" s="93">
        <v>44803</v>
      </c>
      <c r="E3820" s="94" t="s">
        <v>2987</v>
      </c>
      <c r="F3820" s="92" t="s">
        <v>2988</v>
      </c>
      <c r="G3820" s="122"/>
      <c r="H3820" s="95">
        <v>10000</v>
      </c>
      <c r="I3820" s="95">
        <f t="shared" si="63"/>
        <v>995552.15000000061</v>
      </c>
    </row>
    <row r="3821" spans="1:9" x14ac:dyDescent="0.25">
      <c r="B3821" s="92">
        <v>122</v>
      </c>
      <c r="C3821" s="92">
        <v>16038</v>
      </c>
      <c r="D3821" s="93">
        <v>44803</v>
      </c>
      <c r="E3821" s="94" t="s">
        <v>2989</v>
      </c>
      <c r="F3821" s="92" t="s">
        <v>1895</v>
      </c>
      <c r="G3821" s="122"/>
      <c r="H3821" s="95">
        <v>10000</v>
      </c>
      <c r="I3821" s="95">
        <f t="shared" si="63"/>
        <v>985552.15000000061</v>
      </c>
    </row>
    <row r="3822" spans="1:9" x14ac:dyDescent="0.25">
      <c r="A3822" t="s">
        <v>158</v>
      </c>
      <c r="B3822" s="92">
        <v>122</v>
      </c>
      <c r="C3822" s="92">
        <v>18039</v>
      </c>
      <c r="D3822" s="93">
        <v>44803</v>
      </c>
      <c r="E3822" s="94" t="s">
        <v>2990</v>
      </c>
      <c r="F3822" s="92" t="s">
        <v>1753</v>
      </c>
      <c r="G3822" s="122"/>
      <c r="H3822" s="95">
        <v>10000</v>
      </c>
      <c r="I3822" s="95">
        <f t="shared" si="63"/>
        <v>975552.15000000061</v>
      </c>
    </row>
    <row r="3823" spans="1:9" x14ac:dyDescent="0.25">
      <c r="A3823" t="s">
        <v>158</v>
      </c>
      <c r="B3823" s="92">
        <v>122</v>
      </c>
      <c r="C3823" s="92">
        <v>16040</v>
      </c>
      <c r="D3823" s="93">
        <v>44803</v>
      </c>
      <c r="E3823" s="94" t="s">
        <v>2991</v>
      </c>
      <c r="F3823" s="92" t="s">
        <v>1977</v>
      </c>
      <c r="G3823" s="122"/>
      <c r="H3823" s="95">
        <v>9000</v>
      </c>
      <c r="I3823" s="95">
        <f t="shared" si="63"/>
        <v>966552.15000000061</v>
      </c>
    </row>
    <row r="3824" spans="1:9" x14ac:dyDescent="0.25">
      <c r="B3824" s="92">
        <v>122</v>
      </c>
      <c r="C3824" s="92">
        <v>16041</v>
      </c>
      <c r="D3824" s="93">
        <v>44803</v>
      </c>
      <c r="E3824" s="94" t="s">
        <v>2992</v>
      </c>
      <c r="F3824" s="92" t="s">
        <v>2327</v>
      </c>
      <c r="G3824" s="122"/>
      <c r="H3824" s="95">
        <v>8000</v>
      </c>
      <c r="I3824" s="95">
        <f t="shared" si="63"/>
        <v>958552.15000000061</v>
      </c>
    </row>
    <row r="3825" spans="1:9" x14ac:dyDescent="0.25">
      <c r="B3825" s="92"/>
      <c r="C3825" s="92">
        <v>16042</v>
      </c>
      <c r="D3825" s="93">
        <v>44803</v>
      </c>
      <c r="E3825" s="94" t="s">
        <v>43</v>
      </c>
      <c r="F3825" s="92" t="s">
        <v>43</v>
      </c>
      <c r="G3825" s="122"/>
      <c r="H3825" s="95"/>
      <c r="I3825" s="95">
        <f t="shared" si="63"/>
        <v>958552.15000000061</v>
      </c>
    </row>
    <row r="3826" spans="1:9" x14ac:dyDescent="0.25">
      <c r="B3826" s="92">
        <v>426</v>
      </c>
      <c r="C3826" s="92">
        <v>16043</v>
      </c>
      <c r="D3826" s="93">
        <v>44803</v>
      </c>
      <c r="E3826" s="94" t="s">
        <v>2993</v>
      </c>
      <c r="F3826" s="92" t="s">
        <v>2087</v>
      </c>
      <c r="G3826" s="122"/>
      <c r="H3826" s="95">
        <v>44346</v>
      </c>
      <c r="I3826" s="95">
        <f t="shared" si="63"/>
        <v>914206.15000000061</v>
      </c>
    </row>
    <row r="3827" spans="1:9" x14ac:dyDescent="0.25">
      <c r="A3827" t="s">
        <v>158</v>
      </c>
      <c r="B3827" s="92">
        <v>421</v>
      </c>
      <c r="C3827" s="92">
        <v>16044</v>
      </c>
      <c r="D3827" s="93">
        <v>44803</v>
      </c>
      <c r="E3827" s="94" t="s">
        <v>1885</v>
      </c>
      <c r="F3827" s="92" t="s">
        <v>2994</v>
      </c>
      <c r="G3827" s="122"/>
      <c r="H3827" s="95">
        <v>7714</v>
      </c>
      <c r="I3827" s="95">
        <f t="shared" si="63"/>
        <v>906492.15000000061</v>
      </c>
    </row>
    <row r="3828" spans="1:9" x14ac:dyDescent="0.25">
      <c r="B3828" s="92">
        <v>428</v>
      </c>
      <c r="C3828" s="92">
        <v>16045</v>
      </c>
      <c r="D3828" s="93">
        <v>44803</v>
      </c>
      <c r="E3828" s="94" t="s">
        <v>2995</v>
      </c>
      <c r="F3828" s="92" t="s">
        <v>2010</v>
      </c>
      <c r="G3828" s="122"/>
      <c r="H3828" s="95">
        <v>49188</v>
      </c>
      <c r="I3828" s="95">
        <f t="shared" si="63"/>
        <v>857304.15000000061</v>
      </c>
    </row>
    <row r="3829" spans="1:9" x14ac:dyDescent="0.25">
      <c r="B3829" s="92">
        <v>426</v>
      </c>
      <c r="C3829" s="92">
        <v>16046</v>
      </c>
      <c r="D3829" s="93">
        <v>44803</v>
      </c>
      <c r="E3829" s="94" t="s">
        <v>2996</v>
      </c>
      <c r="F3829" s="92" t="s">
        <v>2133</v>
      </c>
      <c r="G3829" s="122"/>
      <c r="H3829" s="95">
        <v>9000</v>
      </c>
      <c r="I3829" s="95">
        <f t="shared" si="63"/>
        <v>848304.15000000061</v>
      </c>
    </row>
    <row r="3830" spans="1:9" x14ac:dyDescent="0.25">
      <c r="B3830" s="92">
        <v>426</v>
      </c>
      <c r="C3830" s="92">
        <v>16047</v>
      </c>
      <c r="D3830" s="93">
        <v>44803</v>
      </c>
      <c r="E3830" s="94" t="s">
        <v>2997</v>
      </c>
      <c r="F3830" s="92" t="s">
        <v>2786</v>
      </c>
      <c r="G3830" s="122"/>
      <c r="H3830" s="95">
        <v>21755</v>
      </c>
      <c r="I3830" s="95">
        <f t="shared" si="63"/>
        <v>826549.15000000061</v>
      </c>
    </row>
    <row r="3831" spans="1:9" x14ac:dyDescent="0.25">
      <c r="B3831" s="92">
        <v>421</v>
      </c>
      <c r="C3831" s="92">
        <v>16048</v>
      </c>
      <c r="D3831" s="93">
        <v>44803</v>
      </c>
      <c r="E3831" s="94" t="s">
        <v>1722</v>
      </c>
      <c r="F3831" s="92" t="s">
        <v>2998</v>
      </c>
      <c r="G3831" s="122"/>
      <c r="H3831" s="95">
        <v>5000</v>
      </c>
      <c r="I3831" s="95">
        <f t="shared" si="63"/>
        <v>821549.15000000061</v>
      </c>
    </row>
    <row r="3832" spans="1:9" x14ac:dyDescent="0.25">
      <c r="B3832" s="92">
        <v>421</v>
      </c>
      <c r="C3832" s="92">
        <v>16049</v>
      </c>
      <c r="D3832" s="93">
        <v>44803</v>
      </c>
      <c r="E3832" s="94" t="s">
        <v>1722</v>
      </c>
      <c r="F3832" s="92" t="s">
        <v>2999</v>
      </c>
      <c r="G3832" s="122"/>
      <c r="H3832" s="95">
        <v>10000</v>
      </c>
      <c r="I3832" s="95">
        <f t="shared" si="63"/>
        <v>811549.15000000061</v>
      </c>
    </row>
    <row r="3833" spans="1:9" x14ac:dyDescent="0.25">
      <c r="B3833" s="92">
        <v>421</v>
      </c>
      <c r="C3833" s="92">
        <v>16050</v>
      </c>
      <c r="D3833" s="93">
        <v>44803</v>
      </c>
      <c r="E3833" s="94" t="s">
        <v>1722</v>
      </c>
      <c r="F3833" s="92" t="s">
        <v>3000</v>
      </c>
      <c r="G3833" s="122"/>
      <c r="H3833" s="95">
        <v>5000</v>
      </c>
      <c r="I3833" s="95">
        <f t="shared" si="63"/>
        <v>806549.15000000061</v>
      </c>
    </row>
    <row r="3834" spans="1:9" x14ac:dyDescent="0.25">
      <c r="B3834" s="92">
        <v>421</v>
      </c>
      <c r="C3834" s="92">
        <v>16051</v>
      </c>
      <c r="D3834" s="93">
        <v>44803</v>
      </c>
      <c r="E3834" s="94" t="s">
        <v>1722</v>
      </c>
      <c r="F3834" s="92" t="s">
        <v>3001</v>
      </c>
      <c r="G3834" s="122"/>
      <c r="H3834" s="95">
        <v>15000</v>
      </c>
      <c r="I3834" s="95">
        <f t="shared" si="63"/>
        <v>791549.15000000061</v>
      </c>
    </row>
    <row r="3835" spans="1:9" x14ac:dyDescent="0.25">
      <c r="B3835" s="92">
        <v>421</v>
      </c>
      <c r="C3835" s="92">
        <v>16052</v>
      </c>
      <c r="D3835" s="93">
        <v>44803</v>
      </c>
      <c r="E3835" s="94" t="s">
        <v>3002</v>
      </c>
      <c r="F3835" s="92" t="s">
        <v>3003</v>
      </c>
      <c r="G3835" s="122"/>
      <c r="H3835" s="95">
        <v>15000</v>
      </c>
      <c r="I3835" s="95">
        <f t="shared" si="63"/>
        <v>776549.15000000061</v>
      </c>
    </row>
    <row r="3836" spans="1:9" x14ac:dyDescent="0.25">
      <c r="B3836" s="92">
        <v>421</v>
      </c>
      <c r="C3836" s="92">
        <v>16053</v>
      </c>
      <c r="D3836" s="93">
        <v>44803</v>
      </c>
      <c r="E3836" s="94" t="s">
        <v>2077</v>
      </c>
      <c r="F3836" s="92" t="s">
        <v>3004</v>
      </c>
      <c r="G3836" s="122"/>
      <c r="H3836" s="95">
        <v>5000</v>
      </c>
      <c r="I3836" s="95">
        <f t="shared" si="63"/>
        <v>771549.15000000061</v>
      </c>
    </row>
    <row r="3837" spans="1:9" x14ac:dyDescent="0.25">
      <c r="A3837" t="s">
        <v>158</v>
      </c>
      <c r="B3837" s="92">
        <v>421</v>
      </c>
      <c r="C3837" s="92">
        <v>16054</v>
      </c>
      <c r="D3837" s="93">
        <v>44803</v>
      </c>
      <c r="E3837" s="94" t="s">
        <v>3005</v>
      </c>
      <c r="F3837" s="92" t="s">
        <v>2554</v>
      </c>
      <c r="G3837" s="122"/>
      <c r="H3837" s="95">
        <v>10000</v>
      </c>
      <c r="I3837" s="95">
        <f t="shared" si="63"/>
        <v>761549.15000000061</v>
      </c>
    </row>
    <row r="3838" spans="1:9" x14ac:dyDescent="0.25">
      <c r="A3838" t="s">
        <v>158</v>
      </c>
      <c r="B3838" s="92">
        <v>426</v>
      </c>
      <c r="C3838" s="92">
        <v>16055</v>
      </c>
      <c r="D3838" s="93">
        <v>44803</v>
      </c>
      <c r="E3838" s="94" t="s">
        <v>3006</v>
      </c>
      <c r="F3838" s="92" t="s">
        <v>3007</v>
      </c>
      <c r="G3838" s="122"/>
      <c r="H3838" s="95">
        <v>7000</v>
      </c>
      <c r="I3838" s="95">
        <f t="shared" si="63"/>
        <v>754549.15000000061</v>
      </c>
    </row>
    <row r="3839" spans="1:9" x14ac:dyDescent="0.25">
      <c r="A3839" t="s">
        <v>158</v>
      </c>
      <c r="B3839" s="92">
        <v>241</v>
      </c>
      <c r="C3839" s="92">
        <v>16056</v>
      </c>
      <c r="D3839" s="93">
        <v>44803</v>
      </c>
      <c r="E3839" s="94" t="s">
        <v>3020</v>
      </c>
      <c r="F3839" s="92" t="s">
        <v>3021</v>
      </c>
      <c r="G3839" s="122"/>
      <c r="H3839" s="95">
        <v>53218</v>
      </c>
      <c r="I3839" s="95">
        <f t="shared" si="63"/>
        <v>701331.15000000061</v>
      </c>
    </row>
    <row r="3840" spans="1:9" x14ac:dyDescent="0.25">
      <c r="A3840" t="s">
        <v>158</v>
      </c>
      <c r="B3840" s="92">
        <v>346</v>
      </c>
      <c r="C3840" s="92">
        <v>16057</v>
      </c>
      <c r="D3840" s="93">
        <v>44803</v>
      </c>
      <c r="E3840" s="94" t="s">
        <v>3008</v>
      </c>
      <c r="F3840" s="92" t="s">
        <v>1939</v>
      </c>
      <c r="G3840" s="122"/>
      <c r="H3840" s="95">
        <v>29636</v>
      </c>
      <c r="I3840" s="95">
        <f t="shared" si="63"/>
        <v>671695.15000000061</v>
      </c>
    </row>
    <row r="3841" spans="1:9" x14ac:dyDescent="0.25">
      <c r="A3841" t="s">
        <v>158</v>
      </c>
      <c r="B3841" s="92">
        <v>421</v>
      </c>
      <c r="C3841" s="92">
        <v>16058</v>
      </c>
      <c r="D3841" s="93">
        <v>44803</v>
      </c>
      <c r="E3841" s="94" t="s">
        <v>3009</v>
      </c>
      <c r="F3841" s="92" t="s">
        <v>3010</v>
      </c>
      <c r="G3841" s="122"/>
      <c r="H3841" s="95">
        <v>5000</v>
      </c>
      <c r="I3841" s="95">
        <f t="shared" si="63"/>
        <v>666695.15000000061</v>
      </c>
    </row>
    <row r="3842" spans="1:9" x14ac:dyDescent="0.25">
      <c r="B3842" s="92">
        <v>343</v>
      </c>
      <c r="C3842" s="92">
        <v>16059</v>
      </c>
      <c r="D3842" s="93">
        <v>44803</v>
      </c>
      <c r="E3842" s="94" t="s">
        <v>3034</v>
      </c>
      <c r="F3842" s="92" t="s">
        <v>3035</v>
      </c>
      <c r="G3842" s="122"/>
      <c r="H3842" s="95">
        <v>10800</v>
      </c>
      <c r="I3842" s="95">
        <f t="shared" si="63"/>
        <v>655895.15000000061</v>
      </c>
    </row>
    <row r="3843" spans="1:9" x14ac:dyDescent="0.25">
      <c r="A3843" t="s">
        <v>158</v>
      </c>
      <c r="B3843" s="92">
        <v>421</v>
      </c>
      <c r="C3843" s="92">
        <v>16060</v>
      </c>
      <c r="D3843" s="93">
        <v>44803</v>
      </c>
      <c r="E3843" s="94" t="s">
        <v>3011</v>
      </c>
      <c r="F3843" s="92" t="s">
        <v>2810</v>
      </c>
      <c r="G3843" s="122"/>
      <c r="H3843" s="95">
        <v>5000</v>
      </c>
      <c r="I3843" s="95">
        <f t="shared" si="63"/>
        <v>650895.15000000061</v>
      </c>
    </row>
    <row r="3844" spans="1:9" x14ac:dyDescent="0.25">
      <c r="A3844" t="s">
        <v>158</v>
      </c>
      <c r="B3844" s="92">
        <v>345</v>
      </c>
      <c r="C3844" s="92">
        <v>16061</v>
      </c>
      <c r="D3844" s="93">
        <v>44803</v>
      </c>
      <c r="E3844" s="94" t="s">
        <v>2378</v>
      </c>
      <c r="F3844" s="92" t="s">
        <v>1765</v>
      </c>
      <c r="G3844" s="122"/>
      <c r="H3844" s="95">
        <v>19544</v>
      </c>
      <c r="I3844" s="95">
        <f t="shared" si="63"/>
        <v>631351.15000000061</v>
      </c>
    </row>
    <row r="3845" spans="1:9" x14ac:dyDescent="0.25">
      <c r="A3845" t="s">
        <v>158</v>
      </c>
      <c r="B3845" s="92">
        <v>299</v>
      </c>
      <c r="C3845" s="92">
        <v>16062</v>
      </c>
      <c r="D3845" s="93">
        <v>44803</v>
      </c>
      <c r="E3845" s="94" t="s">
        <v>3012</v>
      </c>
      <c r="F3845" s="92" t="s">
        <v>3013</v>
      </c>
      <c r="G3845" s="122"/>
      <c r="H3845" s="95">
        <v>38791</v>
      </c>
      <c r="I3845" s="95">
        <f t="shared" si="63"/>
        <v>592560.15000000061</v>
      </c>
    </row>
    <row r="3846" spans="1:9" x14ac:dyDescent="0.25">
      <c r="A3846" t="s">
        <v>158</v>
      </c>
      <c r="B3846" s="92">
        <v>421</v>
      </c>
      <c r="C3846" s="92">
        <v>16063</v>
      </c>
      <c r="D3846" s="93">
        <v>44803</v>
      </c>
      <c r="E3846" s="94" t="s">
        <v>62</v>
      </c>
      <c r="F3846" s="92" t="s">
        <v>3014</v>
      </c>
      <c r="G3846" s="122"/>
      <c r="H3846" s="95">
        <v>10000</v>
      </c>
      <c r="I3846" s="95">
        <f t="shared" si="63"/>
        <v>582560.15000000061</v>
      </c>
    </row>
    <row r="3847" spans="1:9" x14ac:dyDescent="0.25">
      <c r="A3847" t="s">
        <v>158</v>
      </c>
      <c r="B3847" s="92">
        <v>345</v>
      </c>
      <c r="C3847" s="92">
        <v>16064</v>
      </c>
      <c r="D3847" s="93">
        <v>44803</v>
      </c>
      <c r="E3847" s="94" t="s">
        <v>3015</v>
      </c>
      <c r="F3847" s="92" t="s">
        <v>1896</v>
      </c>
      <c r="G3847" s="122"/>
      <c r="H3847" s="95">
        <v>10550</v>
      </c>
      <c r="I3847" s="95">
        <f t="shared" ref="I3847:I3912" si="64">+I3846+G3847-H3847</f>
        <v>572010.15000000061</v>
      </c>
    </row>
    <row r="3848" spans="1:9" x14ac:dyDescent="0.25">
      <c r="B3848" s="92">
        <v>151</v>
      </c>
      <c r="C3848" s="92">
        <v>16065</v>
      </c>
      <c r="D3848" s="93">
        <v>44803</v>
      </c>
      <c r="E3848" s="94" t="s">
        <v>3016</v>
      </c>
      <c r="F3848" s="92" t="s">
        <v>3017</v>
      </c>
      <c r="G3848" s="122"/>
      <c r="H3848" s="95">
        <v>20000</v>
      </c>
      <c r="I3848" s="95">
        <f t="shared" si="64"/>
        <v>552010.15000000061</v>
      </c>
    </row>
    <row r="3849" spans="1:9" x14ac:dyDescent="0.25">
      <c r="B3849" s="92">
        <v>292</v>
      </c>
      <c r="C3849" s="92"/>
      <c r="D3849" s="93"/>
      <c r="E3849" s="94"/>
      <c r="F3849" s="92" t="s">
        <v>1858</v>
      </c>
      <c r="G3849" s="122"/>
      <c r="H3849" s="95">
        <v>13194.54</v>
      </c>
      <c r="I3849" s="95">
        <f t="shared" si="64"/>
        <v>538815.61000000057</v>
      </c>
    </row>
    <row r="3850" spans="1:9" x14ac:dyDescent="0.25">
      <c r="B3850" s="92"/>
      <c r="C3850" s="92"/>
      <c r="D3850" s="93"/>
      <c r="E3850" s="94"/>
      <c r="F3850" s="92"/>
      <c r="G3850" s="122"/>
      <c r="H3850" s="95"/>
      <c r="I3850" s="95"/>
    </row>
    <row r="3851" spans="1:9" x14ac:dyDescent="0.25">
      <c r="B3851" s="92"/>
      <c r="C3851" s="92"/>
      <c r="D3851" s="93"/>
      <c r="E3851" s="94"/>
      <c r="F3851" s="92"/>
      <c r="G3851" s="122">
        <v>1092087.5</v>
      </c>
      <c r="H3851" s="95">
        <f>SUM(H3769:H3850)</f>
        <v>1825432.78</v>
      </c>
      <c r="I3851" s="95"/>
    </row>
    <row r="3852" spans="1:9" ht="22.5" customHeight="1" x14ac:dyDescent="0.25">
      <c r="D3852" t="s">
        <v>2147</v>
      </c>
      <c r="E3852" t="s">
        <v>2969</v>
      </c>
      <c r="F3852" s="3" t="s">
        <v>2970</v>
      </c>
    </row>
    <row r="3853" spans="1:9" x14ac:dyDescent="0.25">
      <c r="A3853" t="s">
        <v>165</v>
      </c>
      <c r="B3853" s="92">
        <v>421</v>
      </c>
      <c r="C3853" s="92">
        <v>16066</v>
      </c>
      <c r="D3853" s="93">
        <v>44805</v>
      </c>
      <c r="E3853" s="94" t="s">
        <v>3019</v>
      </c>
      <c r="F3853" s="92" t="s">
        <v>3018</v>
      </c>
      <c r="G3853" s="122"/>
      <c r="H3853" s="95">
        <v>8000</v>
      </c>
      <c r="I3853" s="95">
        <f>+I3849+G3853-H3853</f>
        <v>530815.61000000057</v>
      </c>
    </row>
    <row r="3854" spans="1:9" x14ac:dyDescent="0.25">
      <c r="A3854" t="s">
        <v>158</v>
      </c>
      <c r="B3854" s="92">
        <v>345</v>
      </c>
      <c r="C3854" s="92">
        <v>16067</v>
      </c>
      <c r="D3854" s="93">
        <v>44805</v>
      </c>
      <c r="E3854" s="94" t="s">
        <v>1543</v>
      </c>
      <c r="F3854" s="92" t="s">
        <v>1939</v>
      </c>
      <c r="G3854" s="122"/>
      <c r="H3854" s="95">
        <v>20000</v>
      </c>
      <c r="I3854" s="95">
        <f t="shared" si="64"/>
        <v>510815.61000000057</v>
      </c>
    </row>
    <row r="3855" spans="1:9" x14ac:dyDescent="0.25">
      <c r="A3855" t="s">
        <v>158</v>
      </c>
      <c r="B3855" s="92">
        <v>421</v>
      </c>
      <c r="C3855" s="92">
        <v>16068</v>
      </c>
      <c r="D3855" s="93">
        <v>44809</v>
      </c>
      <c r="E3855" s="94" t="s">
        <v>3022</v>
      </c>
      <c r="F3855" s="92" t="s">
        <v>3023</v>
      </c>
      <c r="G3855" s="122"/>
      <c r="H3855" s="95">
        <v>10000</v>
      </c>
      <c r="I3855" s="95">
        <f t="shared" si="64"/>
        <v>500815.61000000057</v>
      </c>
    </row>
    <row r="3856" spans="1:9" x14ac:dyDescent="0.25">
      <c r="A3856" t="s">
        <v>158</v>
      </c>
      <c r="B3856" s="92">
        <v>421</v>
      </c>
      <c r="C3856" s="92">
        <v>16069</v>
      </c>
      <c r="D3856" s="93">
        <v>44809</v>
      </c>
      <c r="E3856" s="94" t="s">
        <v>3022</v>
      </c>
      <c r="F3856" s="92" t="s">
        <v>3024</v>
      </c>
      <c r="G3856" s="122"/>
      <c r="H3856" s="95">
        <v>10000</v>
      </c>
      <c r="I3856" s="95">
        <f t="shared" si="64"/>
        <v>490815.61000000057</v>
      </c>
    </row>
    <row r="3857" spans="1:9" x14ac:dyDescent="0.25">
      <c r="A3857" t="s">
        <v>158</v>
      </c>
      <c r="B3857" s="92">
        <v>241</v>
      </c>
      <c r="C3857" s="92">
        <v>16070</v>
      </c>
      <c r="D3857" s="93">
        <v>44809</v>
      </c>
      <c r="E3857" s="94" t="s">
        <v>3101</v>
      </c>
      <c r="F3857" s="92" t="s">
        <v>1799</v>
      </c>
      <c r="G3857" s="122"/>
      <c r="H3857" s="95">
        <v>38420</v>
      </c>
      <c r="I3857" s="95">
        <f t="shared" si="64"/>
        <v>452395.61000000057</v>
      </c>
    </row>
    <row r="3858" spans="1:9" x14ac:dyDescent="0.25">
      <c r="B3858" s="92"/>
      <c r="C3858" s="92">
        <v>16071</v>
      </c>
      <c r="D3858" s="93">
        <v>44809</v>
      </c>
      <c r="E3858" s="94" t="s">
        <v>43</v>
      </c>
      <c r="F3858" s="92" t="s">
        <v>43</v>
      </c>
      <c r="G3858" s="122"/>
      <c r="H3858" s="95"/>
      <c r="I3858" s="95">
        <f t="shared" si="64"/>
        <v>452395.61000000057</v>
      </c>
    </row>
    <row r="3859" spans="1:9" x14ac:dyDescent="0.25">
      <c r="A3859" t="s">
        <v>158</v>
      </c>
      <c r="B3859" s="92">
        <v>426</v>
      </c>
      <c r="C3859" s="92">
        <v>16072</v>
      </c>
      <c r="D3859" s="93">
        <v>44809</v>
      </c>
      <c r="E3859" s="94" t="s">
        <v>3025</v>
      </c>
      <c r="F3859" s="92" t="s">
        <v>3026</v>
      </c>
      <c r="G3859" s="122"/>
      <c r="H3859" s="95">
        <v>17600</v>
      </c>
      <c r="I3859" s="95">
        <f t="shared" si="64"/>
        <v>434795.61000000057</v>
      </c>
    </row>
    <row r="3860" spans="1:9" x14ac:dyDescent="0.25">
      <c r="A3860" t="s">
        <v>158</v>
      </c>
      <c r="B3860" s="92">
        <v>421</v>
      </c>
      <c r="C3860" s="92">
        <v>16073</v>
      </c>
      <c r="D3860" s="93">
        <v>44809</v>
      </c>
      <c r="E3860" s="94" t="s">
        <v>2079</v>
      </c>
      <c r="F3860" s="92" t="s">
        <v>3027</v>
      </c>
      <c r="G3860" s="122"/>
      <c r="H3860" s="95">
        <v>15000</v>
      </c>
      <c r="I3860" s="95">
        <f t="shared" si="64"/>
        <v>419795.61000000057</v>
      </c>
    </row>
    <row r="3861" spans="1:9" x14ac:dyDescent="0.25">
      <c r="A3861" t="s">
        <v>158</v>
      </c>
      <c r="B3861" s="92">
        <v>421</v>
      </c>
      <c r="C3861" s="92">
        <v>16074</v>
      </c>
      <c r="D3861" s="93">
        <v>44809</v>
      </c>
      <c r="E3861" s="94" t="s">
        <v>3028</v>
      </c>
      <c r="F3861" s="92" t="s">
        <v>3029</v>
      </c>
      <c r="G3861" s="122"/>
      <c r="H3861" s="95">
        <v>20000</v>
      </c>
      <c r="I3861" s="95">
        <f t="shared" si="64"/>
        <v>399795.61000000057</v>
      </c>
    </row>
    <row r="3862" spans="1:9" x14ac:dyDescent="0.25">
      <c r="A3862" t="s">
        <v>158</v>
      </c>
      <c r="B3862" s="92">
        <v>151</v>
      </c>
      <c r="C3862" s="92">
        <v>16075</v>
      </c>
      <c r="D3862" s="93">
        <v>44809</v>
      </c>
      <c r="E3862" s="94" t="s">
        <v>3100</v>
      </c>
      <c r="F3862" s="92" t="s">
        <v>1937</v>
      </c>
      <c r="G3862" s="122"/>
      <c r="H3862" s="95">
        <v>10300</v>
      </c>
      <c r="I3862" s="95">
        <f t="shared" si="64"/>
        <v>389495.61000000057</v>
      </c>
    </row>
    <row r="3863" spans="1:9" x14ac:dyDescent="0.25">
      <c r="A3863" t="s">
        <v>158</v>
      </c>
      <c r="B3863" s="92">
        <v>346</v>
      </c>
      <c r="C3863" s="92">
        <v>16076</v>
      </c>
      <c r="D3863" s="93">
        <v>44809</v>
      </c>
      <c r="E3863" s="94" t="s">
        <v>3030</v>
      </c>
      <c r="F3863" s="92" t="s">
        <v>3031</v>
      </c>
      <c r="G3863" s="122"/>
      <c r="H3863" s="95">
        <v>20900</v>
      </c>
      <c r="I3863" s="95">
        <f t="shared" si="64"/>
        <v>368595.61000000057</v>
      </c>
    </row>
    <row r="3864" spans="1:9" x14ac:dyDescent="0.25">
      <c r="A3864" t="s">
        <v>158</v>
      </c>
      <c r="B3864" s="92">
        <v>342</v>
      </c>
      <c r="C3864" s="92">
        <v>16077</v>
      </c>
      <c r="D3864" s="93">
        <v>44817</v>
      </c>
      <c r="E3864" s="94" t="s">
        <v>1769</v>
      </c>
      <c r="F3864" s="92" t="s">
        <v>1688</v>
      </c>
      <c r="G3864" s="122"/>
      <c r="H3864" s="95">
        <v>20000</v>
      </c>
      <c r="I3864" s="95">
        <f t="shared" si="64"/>
        <v>348595.61000000057</v>
      </c>
    </row>
    <row r="3865" spans="1:9" x14ac:dyDescent="0.25">
      <c r="A3865" t="s">
        <v>158</v>
      </c>
      <c r="B3865" s="92">
        <v>342</v>
      </c>
      <c r="C3865" s="92">
        <v>16078</v>
      </c>
      <c r="D3865" s="93">
        <v>44817</v>
      </c>
      <c r="E3865" s="94" t="s">
        <v>1769</v>
      </c>
      <c r="F3865" s="92" t="s">
        <v>1687</v>
      </c>
      <c r="G3865" s="122"/>
      <c r="H3865" s="95">
        <v>75000</v>
      </c>
      <c r="I3865" s="95">
        <f t="shared" si="64"/>
        <v>273595.61000000057</v>
      </c>
    </row>
    <row r="3866" spans="1:9" x14ac:dyDescent="0.25">
      <c r="A3866" t="s">
        <v>158</v>
      </c>
      <c r="B3866" s="92">
        <v>346</v>
      </c>
      <c r="C3866" s="92">
        <v>16079</v>
      </c>
      <c r="D3866" s="93">
        <v>44817</v>
      </c>
      <c r="E3866" s="94" t="s">
        <v>3032</v>
      </c>
      <c r="F3866" s="92" t="s">
        <v>3033</v>
      </c>
      <c r="G3866" s="122"/>
      <c r="H3866" s="95">
        <v>19950</v>
      </c>
      <c r="I3866" s="95">
        <f t="shared" si="64"/>
        <v>253645.61000000057</v>
      </c>
    </row>
    <row r="3867" spans="1:9" x14ac:dyDescent="0.25">
      <c r="B3867" s="92"/>
      <c r="C3867" s="92"/>
      <c r="D3867" s="93">
        <v>44819</v>
      </c>
      <c r="E3867" s="94" t="s">
        <v>148</v>
      </c>
      <c r="F3867" s="92" t="s">
        <v>41</v>
      </c>
      <c r="G3867" s="122">
        <v>1092087.5</v>
      </c>
      <c r="H3867" s="95"/>
      <c r="I3867" s="95">
        <f t="shared" si="64"/>
        <v>1345733.1100000006</v>
      </c>
    </row>
    <row r="3868" spans="1:9" x14ac:dyDescent="0.25">
      <c r="A3868" t="s">
        <v>158</v>
      </c>
      <c r="B3868" s="92">
        <v>345</v>
      </c>
      <c r="C3868" s="92">
        <v>16080</v>
      </c>
      <c r="D3868" s="93">
        <v>44820</v>
      </c>
      <c r="E3868" s="94" t="s">
        <v>2879</v>
      </c>
      <c r="F3868" s="92" t="s">
        <v>1963</v>
      </c>
      <c r="G3868" s="122"/>
      <c r="H3868" s="95">
        <v>3300</v>
      </c>
      <c r="I3868" s="95">
        <f t="shared" si="64"/>
        <v>1342433.1100000006</v>
      </c>
    </row>
    <row r="3869" spans="1:9" x14ac:dyDescent="0.25">
      <c r="B3869" s="92"/>
      <c r="C3869" s="92">
        <v>16081</v>
      </c>
      <c r="D3869" s="93">
        <v>44820</v>
      </c>
      <c r="E3869" s="94" t="s">
        <v>43</v>
      </c>
      <c r="F3869" s="92" t="s">
        <v>43</v>
      </c>
      <c r="G3869" s="122"/>
      <c r="H3869" s="95"/>
      <c r="I3869" s="95">
        <f t="shared" si="64"/>
        <v>1342433.1100000006</v>
      </c>
    </row>
    <row r="3870" spans="1:9" x14ac:dyDescent="0.25">
      <c r="A3870" t="s">
        <v>158</v>
      </c>
      <c r="B3870" s="92">
        <v>421</v>
      </c>
      <c r="C3870" s="92">
        <v>16082</v>
      </c>
      <c r="D3870" s="93">
        <v>44821</v>
      </c>
      <c r="E3870" s="94" t="s">
        <v>3037</v>
      </c>
      <c r="F3870" s="92" t="s">
        <v>1939</v>
      </c>
      <c r="G3870" s="122"/>
      <c r="H3870" s="95">
        <v>40000</v>
      </c>
      <c r="I3870" s="95">
        <f t="shared" si="64"/>
        <v>1302433.1100000006</v>
      </c>
    </row>
    <row r="3871" spans="1:9" x14ac:dyDescent="0.25">
      <c r="B3871" s="92">
        <v>426</v>
      </c>
      <c r="C3871" s="92">
        <v>16083</v>
      </c>
      <c r="D3871" s="93">
        <v>44824</v>
      </c>
      <c r="E3871" s="94" t="s">
        <v>3038</v>
      </c>
      <c r="F3871" s="92" t="s">
        <v>1953</v>
      </c>
      <c r="G3871" s="122"/>
      <c r="H3871" s="95">
        <v>5000</v>
      </c>
      <c r="I3871" s="95">
        <f t="shared" si="64"/>
        <v>1297433.1100000006</v>
      </c>
    </row>
    <row r="3872" spans="1:9" x14ac:dyDescent="0.25">
      <c r="A3872" t="s">
        <v>158</v>
      </c>
      <c r="B3872" s="92">
        <v>221</v>
      </c>
      <c r="C3872" s="92">
        <v>16084</v>
      </c>
      <c r="D3872" s="93">
        <v>44824</v>
      </c>
      <c r="E3872" s="94" t="s">
        <v>3039</v>
      </c>
      <c r="F3872" s="92" t="s">
        <v>1641</v>
      </c>
      <c r="G3872" s="122"/>
      <c r="H3872" s="95">
        <v>41020.49</v>
      </c>
      <c r="I3872" s="95">
        <f t="shared" si="64"/>
        <v>1256412.6200000006</v>
      </c>
    </row>
    <row r="3873" spans="1:9" x14ac:dyDescent="0.25">
      <c r="A3873" t="s">
        <v>158</v>
      </c>
      <c r="B3873" s="92">
        <v>213</v>
      </c>
      <c r="C3873" s="92">
        <v>16085</v>
      </c>
      <c r="D3873" s="93">
        <v>44824</v>
      </c>
      <c r="E3873" s="94" t="s">
        <v>3040</v>
      </c>
      <c r="F3873" s="92" t="s">
        <v>1939</v>
      </c>
      <c r="G3873" s="122"/>
      <c r="H3873" s="95">
        <v>16122</v>
      </c>
      <c r="I3873" s="95">
        <f t="shared" si="64"/>
        <v>1240290.6200000006</v>
      </c>
    </row>
    <row r="3874" spans="1:9" x14ac:dyDescent="0.25">
      <c r="A3874" t="s">
        <v>158</v>
      </c>
      <c r="B3874" s="92">
        <v>428</v>
      </c>
      <c r="C3874" s="92">
        <v>16086</v>
      </c>
      <c r="D3874" s="93">
        <v>44824</v>
      </c>
      <c r="E3874" s="94" t="s">
        <v>3041</v>
      </c>
      <c r="F3874" s="92" t="s">
        <v>3042</v>
      </c>
      <c r="G3874" s="122"/>
      <c r="H3874" s="95">
        <v>65716</v>
      </c>
      <c r="I3874" s="95">
        <f t="shared" si="64"/>
        <v>1174574.6200000006</v>
      </c>
    </row>
    <row r="3875" spans="1:9" x14ac:dyDescent="0.25">
      <c r="A3875" t="s">
        <v>158</v>
      </c>
      <c r="B3875" s="92">
        <v>311</v>
      </c>
      <c r="C3875" s="92">
        <v>16087</v>
      </c>
      <c r="D3875" s="93">
        <v>44824</v>
      </c>
      <c r="E3875" s="94" t="s">
        <v>3043</v>
      </c>
      <c r="F3875" s="92" t="s">
        <v>1923</v>
      </c>
      <c r="G3875" s="122"/>
      <c r="H3875" s="95">
        <v>20607.63</v>
      </c>
      <c r="I3875" s="95">
        <f t="shared" si="64"/>
        <v>1153966.9900000007</v>
      </c>
    </row>
    <row r="3876" spans="1:9" x14ac:dyDescent="0.25">
      <c r="B3876" s="92">
        <v>421</v>
      </c>
      <c r="C3876" s="92">
        <v>16088</v>
      </c>
      <c r="D3876" s="93">
        <v>44824</v>
      </c>
      <c r="E3876" s="94" t="s">
        <v>3044</v>
      </c>
      <c r="F3876" s="92" t="s">
        <v>3045</v>
      </c>
      <c r="G3876" s="122"/>
      <c r="H3876" s="95">
        <v>18880</v>
      </c>
      <c r="I3876" s="95">
        <f t="shared" si="64"/>
        <v>1135086.9900000007</v>
      </c>
    </row>
    <row r="3877" spans="1:9" x14ac:dyDescent="0.25">
      <c r="A3877" t="s">
        <v>158</v>
      </c>
      <c r="B3877" s="92">
        <v>344</v>
      </c>
      <c r="C3877" s="92">
        <v>16089</v>
      </c>
      <c r="D3877" s="93">
        <v>44824</v>
      </c>
      <c r="E3877" s="94" t="s">
        <v>3046</v>
      </c>
      <c r="F3877" s="92" t="s">
        <v>1831</v>
      </c>
      <c r="G3877" s="122"/>
      <c r="H3877" s="95">
        <v>51697</v>
      </c>
      <c r="I3877" s="95">
        <f t="shared" si="64"/>
        <v>1083389.9900000007</v>
      </c>
    </row>
    <row r="3878" spans="1:9" x14ac:dyDescent="0.25">
      <c r="A3878" t="s">
        <v>158</v>
      </c>
      <c r="B3878" s="92">
        <v>421</v>
      </c>
      <c r="C3878" s="92">
        <v>16090</v>
      </c>
      <c r="D3878" s="93">
        <v>44824</v>
      </c>
      <c r="E3878" s="94" t="s">
        <v>62</v>
      </c>
      <c r="F3878" s="92" t="s">
        <v>3047</v>
      </c>
      <c r="G3878" s="122"/>
      <c r="H3878" s="95">
        <v>5000</v>
      </c>
      <c r="I3878" s="95">
        <f t="shared" si="64"/>
        <v>1078389.9900000007</v>
      </c>
    </row>
    <row r="3879" spans="1:9" x14ac:dyDescent="0.25">
      <c r="A3879" t="s">
        <v>158</v>
      </c>
      <c r="B3879" s="92">
        <v>427</v>
      </c>
      <c r="C3879" s="92">
        <v>16091</v>
      </c>
      <c r="D3879" s="93">
        <v>44824</v>
      </c>
      <c r="E3879" s="94" t="s">
        <v>3048</v>
      </c>
      <c r="F3879" s="92" t="s">
        <v>1847</v>
      </c>
      <c r="G3879" s="122"/>
      <c r="H3879" s="95">
        <v>10925</v>
      </c>
      <c r="I3879" s="95">
        <f t="shared" si="64"/>
        <v>1067464.9900000007</v>
      </c>
    </row>
    <row r="3880" spans="1:9" x14ac:dyDescent="0.25">
      <c r="A3880" t="s">
        <v>158</v>
      </c>
      <c r="B3880" s="92">
        <v>345</v>
      </c>
      <c r="C3880" s="92">
        <v>16092</v>
      </c>
      <c r="D3880" s="93">
        <v>44824</v>
      </c>
      <c r="E3880" s="94" t="s">
        <v>3049</v>
      </c>
      <c r="F3880" s="92" t="s">
        <v>2272</v>
      </c>
      <c r="G3880" s="122"/>
      <c r="H3880" s="95">
        <v>4700</v>
      </c>
      <c r="I3880" s="95">
        <f t="shared" si="64"/>
        <v>1062764.9900000007</v>
      </c>
    </row>
    <row r="3881" spans="1:9" x14ac:dyDescent="0.25">
      <c r="A3881" t="s">
        <v>158</v>
      </c>
      <c r="B3881" s="92">
        <v>151</v>
      </c>
      <c r="C3881" s="92">
        <v>16093</v>
      </c>
      <c r="D3881" s="93">
        <v>44825</v>
      </c>
      <c r="E3881" s="94" t="s">
        <v>3050</v>
      </c>
      <c r="F3881" s="92" t="s">
        <v>2790</v>
      </c>
      <c r="G3881" s="122"/>
      <c r="H3881" s="95">
        <v>5000</v>
      </c>
      <c r="I3881" s="95">
        <f t="shared" si="64"/>
        <v>1057764.9900000007</v>
      </c>
    </row>
    <row r="3882" spans="1:9" x14ac:dyDescent="0.25">
      <c r="A3882" t="s">
        <v>158</v>
      </c>
      <c r="B3882" s="92">
        <v>344</v>
      </c>
      <c r="C3882" s="92">
        <v>16094</v>
      </c>
      <c r="D3882" s="93">
        <v>44825</v>
      </c>
      <c r="E3882" s="94" t="s">
        <v>3051</v>
      </c>
      <c r="F3882" s="92" t="s">
        <v>1939</v>
      </c>
      <c r="G3882" s="122"/>
      <c r="H3882" s="95">
        <v>16961.240000000002</v>
      </c>
      <c r="I3882" s="95">
        <f t="shared" si="64"/>
        <v>1040803.7500000007</v>
      </c>
    </row>
    <row r="3883" spans="1:9" x14ac:dyDescent="0.25">
      <c r="A3883" t="s">
        <v>158</v>
      </c>
      <c r="B3883" s="92">
        <v>122</v>
      </c>
      <c r="C3883" s="92">
        <v>16095</v>
      </c>
      <c r="D3883" s="93">
        <v>44825</v>
      </c>
      <c r="E3883" s="94" t="s">
        <v>2898</v>
      </c>
      <c r="F3883" s="92" t="s">
        <v>2053</v>
      </c>
      <c r="G3883" s="122"/>
      <c r="H3883" s="95">
        <v>15000</v>
      </c>
      <c r="I3883" s="95">
        <f t="shared" si="64"/>
        <v>1025803.7500000007</v>
      </c>
    </row>
    <row r="3884" spans="1:9" x14ac:dyDescent="0.25">
      <c r="A3884" t="s">
        <v>158</v>
      </c>
      <c r="B3884" s="92">
        <v>122</v>
      </c>
      <c r="C3884" s="92">
        <v>16096</v>
      </c>
      <c r="D3884" s="93">
        <v>44825</v>
      </c>
      <c r="E3884" s="94" t="s">
        <v>3053</v>
      </c>
      <c r="F3884" s="92" t="s">
        <v>2054</v>
      </c>
      <c r="G3884" s="122"/>
      <c r="H3884" s="95">
        <v>15000</v>
      </c>
      <c r="I3884" s="95">
        <f t="shared" si="64"/>
        <v>1010803.7500000007</v>
      </c>
    </row>
    <row r="3885" spans="1:9" x14ac:dyDescent="0.25">
      <c r="A3885" t="s">
        <v>158</v>
      </c>
      <c r="B3885" s="92">
        <v>122</v>
      </c>
      <c r="C3885" s="92">
        <v>16097</v>
      </c>
      <c r="D3885" s="93">
        <v>44825</v>
      </c>
      <c r="E3885" s="94" t="s">
        <v>3052</v>
      </c>
      <c r="F3885" s="92" t="s">
        <v>1963</v>
      </c>
      <c r="G3885" s="122"/>
      <c r="H3885" s="95">
        <v>6000</v>
      </c>
      <c r="I3885" s="95">
        <f t="shared" si="64"/>
        <v>1004803.7500000007</v>
      </c>
    </row>
    <row r="3886" spans="1:9" x14ac:dyDescent="0.25">
      <c r="A3886" t="s">
        <v>158</v>
      </c>
      <c r="B3886" s="92">
        <v>122</v>
      </c>
      <c r="C3886" s="92">
        <v>16098</v>
      </c>
      <c r="D3886" s="93">
        <v>44825</v>
      </c>
      <c r="E3886" s="94" t="s">
        <v>2196</v>
      </c>
      <c r="F3886" s="92" t="s">
        <v>1610</v>
      </c>
      <c r="G3886" s="122"/>
      <c r="H3886" s="95">
        <v>18000</v>
      </c>
      <c r="I3886" s="95">
        <f t="shared" si="64"/>
        <v>986803.7500000007</v>
      </c>
    </row>
    <row r="3887" spans="1:9" x14ac:dyDescent="0.25">
      <c r="A3887" t="s">
        <v>158</v>
      </c>
      <c r="B3887" s="92">
        <v>122</v>
      </c>
      <c r="C3887" s="92">
        <v>16099</v>
      </c>
      <c r="D3887" s="93">
        <v>44825</v>
      </c>
      <c r="E3887" s="94" t="s">
        <v>3055</v>
      </c>
      <c r="F3887" s="92" t="s">
        <v>2415</v>
      </c>
      <c r="G3887" s="122"/>
      <c r="H3887" s="95">
        <v>15000</v>
      </c>
      <c r="I3887" s="95">
        <f t="shared" si="64"/>
        <v>971803.7500000007</v>
      </c>
    </row>
    <row r="3888" spans="1:9" x14ac:dyDescent="0.25">
      <c r="A3888" t="s">
        <v>158</v>
      </c>
      <c r="B3888" s="92">
        <v>122</v>
      </c>
      <c r="C3888" s="92">
        <v>16100</v>
      </c>
      <c r="D3888" s="93">
        <v>44825</v>
      </c>
      <c r="E3888" s="94" t="s">
        <v>2112</v>
      </c>
      <c r="F3888" s="92" t="s">
        <v>2049</v>
      </c>
      <c r="G3888" s="122"/>
      <c r="H3888" s="95">
        <v>15000</v>
      </c>
      <c r="I3888" s="95">
        <f t="shared" si="64"/>
        <v>956803.7500000007</v>
      </c>
    </row>
    <row r="3889" spans="1:9" x14ac:dyDescent="0.25">
      <c r="A3889" t="s">
        <v>158</v>
      </c>
      <c r="B3889" s="92">
        <v>122</v>
      </c>
      <c r="C3889" s="92">
        <v>16101</v>
      </c>
      <c r="D3889" s="93">
        <v>44825</v>
      </c>
      <c r="E3889" s="94" t="s">
        <v>2113</v>
      </c>
      <c r="F3889" s="92" t="s">
        <v>1821</v>
      </c>
      <c r="G3889" s="122"/>
      <c r="H3889" s="95">
        <v>15000</v>
      </c>
      <c r="I3889" s="95">
        <f t="shared" si="64"/>
        <v>941803.7500000007</v>
      </c>
    </row>
    <row r="3890" spans="1:9" x14ac:dyDescent="0.25">
      <c r="A3890" t="s">
        <v>158</v>
      </c>
      <c r="B3890" s="92">
        <v>122</v>
      </c>
      <c r="C3890" s="92">
        <v>16102</v>
      </c>
      <c r="D3890" s="93">
        <v>44825</v>
      </c>
      <c r="E3890" s="94" t="s">
        <v>2117</v>
      </c>
      <c r="F3890" s="92" t="s">
        <v>2858</v>
      </c>
      <c r="G3890" s="122"/>
      <c r="H3890" s="95">
        <v>12000</v>
      </c>
      <c r="I3890" s="95">
        <f t="shared" si="64"/>
        <v>929803.7500000007</v>
      </c>
    </row>
    <row r="3891" spans="1:9" x14ac:dyDescent="0.25">
      <c r="A3891" t="s">
        <v>158</v>
      </c>
      <c r="B3891" s="92">
        <v>122</v>
      </c>
      <c r="C3891" s="92">
        <v>16103</v>
      </c>
      <c r="D3891" s="93">
        <v>44825</v>
      </c>
      <c r="E3891" s="94" t="s">
        <v>2540</v>
      </c>
      <c r="F3891" s="92" t="s">
        <v>2055</v>
      </c>
      <c r="G3891" s="122"/>
      <c r="H3891" s="95">
        <v>12000</v>
      </c>
      <c r="I3891" s="95">
        <f t="shared" si="64"/>
        <v>917803.7500000007</v>
      </c>
    </row>
    <row r="3892" spans="1:9" x14ac:dyDescent="0.25">
      <c r="A3892" t="s">
        <v>158</v>
      </c>
      <c r="B3892" s="92">
        <v>122</v>
      </c>
      <c r="C3892" s="92">
        <v>16104</v>
      </c>
      <c r="D3892" s="93">
        <v>44825</v>
      </c>
      <c r="E3892" s="94" t="s">
        <v>2113</v>
      </c>
      <c r="F3892" s="92" t="s">
        <v>2272</v>
      </c>
      <c r="G3892" s="122"/>
      <c r="H3892" s="95">
        <v>12000</v>
      </c>
      <c r="I3892" s="95">
        <f t="shared" si="64"/>
        <v>905803.7500000007</v>
      </c>
    </row>
    <row r="3893" spans="1:9" x14ac:dyDescent="0.25">
      <c r="A3893" t="s">
        <v>158</v>
      </c>
      <c r="B3893" s="92">
        <v>122</v>
      </c>
      <c r="C3893" s="92">
        <v>16105</v>
      </c>
      <c r="D3893" s="93">
        <v>44825</v>
      </c>
      <c r="E3893" s="94" t="s">
        <v>2203</v>
      </c>
      <c r="F3893" s="92" t="s">
        <v>1582</v>
      </c>
      <c r="G3893" s="122"/>
      <c r="H3893" s="95">
        <v>10000</v>
      </c>
      <c r="I3893" s="95">
        <f t="shared" si="64"/>
        <v>895803.7500000007</v>
      </c>
    </row>
    <row r="3894" spans="1:9" x14ac:dyDescent="0.25">
      <c r="A3894" t="s">
        <v>158</v>
      </c>
      <c r="B3894" s="92">
        <v>122</v>
      </c>
      <c r="C3894" s="92">
        <v>16106</v>
      </c>
      <c r="D3894" s="93">
        <v>44825</v>
      </c>
      <c r="E3894" s="94" t="s">
        <v>2541</v>
      </c>
      <c r="F3894" s="92" t="s">
        <v>2988</v>
      </c>
      <c r="G3894" s="122"/>
      <c r="H3894" s="95">
        <v>10000</v>
      </c>
      <c r="I3894" s="95">
        <f t="shared" si="64"/>
        <v>885803.7500000007</v>
      </c>
    </row>
    <row r="3895" spans="1:9" x14ac:dyDescent="0.25">
      <c r="A3895" t="s">
        <v>158</v>
      </c>
      <c r="B3895" s="92">
        <v>122</v>
      </c>
      <c r="C3895" s="92">
        <v>16107</v>
      </c>
      <c r="D3895" s="93">
        <v>44825</v>
      </c>
      <c r="E3895" s="94" t="s">
        <v>2984</v>
      </c>
      <c r="F3895" s="92" t="s">
        <v>2985</v>
      </c>
      <c r="G3895" s="122"/>
      <c r="H3895" s="95">
        <v>12000</v>
      </c>
      <c r="I3895" s="95">
        <f t="shared" si="64"/>
        <v>873803.7500000007</v>
      </c>
    </row>
    <row r="3896" spans="1:9" x14ac:dyDescent="0.25">
      <c r="A3896" t="s">
        <v>158</v>
      </c>
      <c r="B3896" s="92">
        <v>122</v>
      </c>
      <c r="C3896" s="92">
        <v>16108</v>
      </c>
      <c r="D3896" s="93">
        <v>44825</v>
      </c>
      <c r="E3896" s="94" t="s">
        <v>2114</v>
      </c>
      <c r="F3896" s="92" t="s">
        <v>1895</v>
      </c>
      <c r="G3896" s="122"/>
      <c r="H3896" s="95">
        <v>10000</v>
      </c>
      <c r="I3896" s="95">
        <f t="shared" si="64"/>
        <v>863803.7500000007</v>
      </c>
    </row>
    <row r="3897" spans="1:9" x14ac:dyDescent="0.25">
      <c r="A3897" t="s">
        <v>158</v>
      </c>
      <c r="B3897" s="92">
        <v>122</v>
      </c>
      <c r="C3897" s="92">
        <v>16109</v>
      </c>
      <c r="D3897" s="93">
        <v>44825</v>
      </c>
      <c r="E3897" s="94" t="s">
        <v>2115</v>
      </c>
      <c r="F3897" s="92" t="s">
        <v>1976</v>
      </c>
      <c r="G3897" s="122"/>
      <c r="H3897" s="95">
        <v>10000</v>
      </c>
      <c r="I3897" s="95">
        <f t="shared" si="64"/>
        <v>853803.7500000007</v>
      </c>
    </row>
    <row r="3898" spans="1:9" x14ac:dyDescent="0.25">
      <c r="A3898" t="s">
        <v>158</v>
      </c>
      <c r="B3898" s="92">
        <v>122</v>
      </c>
      <c r="C3898" s="92">
        <v>16110</v>
      </c>
      <c r="D3898" s="93">
        <v>44825</v>
      </c>
      <c r="E3898" s="94" t="s">
        <v>2119</v>
      </c>
      <c r="F3898" s="92" t="s">
        <v>1977</v>
      </c>
      <c r="G3898" s="122"/>
      <c r="H3898" s="95">
        <v>9000</v>
      </c>
      <c r="I3898" s="95">
        <f t="shared" si="64"/>
        <v>844803.7500000007</v>
      </c>
    </row>
    <row r="3899" spans="1:9" x14ac:dyDescent="0.25">
      <c r="A3899" t="s">
        <v>158</v>
      </c>
      <c r="B3899" s="92">
        <v>122</v>
      </c>
      <c r="C3899" s="92">
        <v>16111</v>
      </c>
      <c r="D3899" s="93">
        <v>44825</v>
      </c>
      <c r="E3899" s="94" t="s">
        <v>2114</v>
      </c>
      <c r="F3899" s="92" t="s">
        <v>3054</v>
      </c>
      <c r="G3899" s="122"/>
      <c r="H3899" s="95">
        <v>8000</v>
      </c>
      <c r="I3899" s="95">
        <f t="shared" si="64"/>
        <v>836803.7500000007</v>
      </c>
    </row>
    <row r="3900" spans="1:9" x14ac:dyDescent="0.25">
      <c r="A3900" t="s">
        <v>158</v>
      </c>
      <c r="B3900" s="92">
        <v>426</v>
      </c>
      <c r="C3900" s="92">
        <v>16112</v>
      </c>
      <c r="D3900" s="93">
        <v>44825</v>
      </c>
      <c r="E3900" s="94" t="s">
        <v>3056</v>
      </c>
      <c r="F3900" s="92" t="s">
        <v>3057</v>
      </c>
      <c r="G3900" s="122"/>
      <c r="H3900" s="95">
        <v>12000</v>
      </c>
      <c r="I3900" s="95">
        <f t="shared" si="64"/>
        <v>824803.7500000007</v>
      </c>
    </row>
    <row r="3901" spans="1:9" x14ac:dyDescent="0.25">
      <c r="A3901" t="s">
        <v>158</v>
      </c>
      <c r="B3901" s="92">
        <v>299</v>
      </c>
      <c r="C3901" s="92">
        <v>16113</v>
      </c>
      <c r="D3901" s="93">
        <v>44825</v>
      </c>
      <c r="E3901" s="94" t="s">
        <v>3058</v>
      </c>
      <c r="F3901" s="92" t="s">
        <v>2091</v>
      </c>
      <c r="G3901" s="122"/>
      <c r="H3901" s="95">
        <v>15678.75</v>
      </c>
      <c r="I3901" s="95">
        <f t="shared" si="64"/>
        <v>809125.0000000007</v>
      </c>
    </row>
    <row r="3902" spans="1:9" x14ac:dyDescent="0.25">
      <c r="A3902" t="s">
        <v>158</v>
      </c>
      <c r="B3902" s="92">
        <v>421</v>
      </c>
      <c r="C3902" s="92">
        <v>16114</v>
      </c>
      <c r="D3902" s="93">
        <v>44825</v>
      </c>
      <c r="E3902" s="94" t="s">
        <v>3059</v>
      </c>
      <c r="F3902" s="92" t="s">
        <v>3060</v>
      </c>
      <c r="G3902" s="122"/>
      <c r="H3902" s="95">
        <v>8000</v>
      </c>
      <c r="I3902" s="95">
        <f t="shared" si="64"/>
        <v>801125.0000000007</v>
      </c>
    </row>
    <row r="3903" spans="1:9" x14ac:dyDescent="0.25">
      <c r="A3903" t="s">
        <v>158</v>
      </c>
      <c r="B3903" s="92">
        <v>426</v>
      </c>
      <c r="C3903" s="92">
        <v>16115</v>
      </c>
      <c r="D3903" s="93">
        <v>44825</v>
      </c>
      <c r="E3903" s="94" t="s">
        <v>3061</v>
      </c>
      <c r="F3903" s="92" t="s">
        <v>1950</v>
      </c>
      <c r="G3903" s="122"/>
      <c r="H3903" s="95">
        <v>8136</v>
      </c>
      <c r="I3903" s="95">
        <f t="shared" si="64"/>
        <v>792989.0000000007</v>
      </c>
    </row>
    <row r="3904" spans="1:9" x14ac:dyDescent="0.25">
      <c r="B3904" s="92"/>
      <c r="C3904" s="92">
        <v>16116</v>
      </c>
      <c r="D3904" s="93">
        <v>44825</v>
      </c>
      <c r="E3904" s="94" t="s">
        <v>64</v>
      </c>
      <c r="F3904" s="92" t="s">
        <v>43</v>
      </c>
      <c r="G3904" s="122"/>
      <c r="H3904" s="95"/>
      <c r="I3904" s="95">
        <f t="shared" si="64"/>
        <v>792989.0000000007</v>
      </c>
    </row>
    <row r="3905" spans="1:9" x14ac:dyDescent="0.25">
      <c r="A3905" t="s">
        <v>158</v>
      </c>
      <c r="B3905" s="92">
        <v>421</v>
      </c>
      <c r="C3905" s="92">
        <v>16117</v>
      </c>
      <c r="D3905" s="93">
        <v>44825</v>
      </c>
      <c r="E3905" s="94" t="s">
        <v>3102</v>
      </c>
      <c r="F3905" s="92" t="s">
        <v>3062</v>
      </c>
      <c r="G3905" s="122"/>
      <c r="H3905" s="95">
        <v>7500</v>
      </c>
      <c r="I3905" s="95">
        <f t="shared" si="64"/>
        <v>785489.0000000007</v>
      </c>
    </row>
    <row r="3906" spans="1:9" x14ac:dyDescent="0.25">
      <c r="A3906" t="s">
        <v>158</v>
      </c>
      <c r="B3906" s="92">
        <v>345</v>
      </c>
      <c r="C3906" s="92">
        <v>16118</v>
      </c>
      <c r="D3906" s="93">
        <v>44825</v>
      </c>
      <c r="E3906" s="94" t="s">
        <v>3063</v>
      </c>
      <c r="F3906" s="92" t="s">
        <v>1939</v>
      </c>
      <c r="G3906" s="122"/>
      <c r="H3906" s="95">
        <v>50000</v>
      </c>
      <c r="I3906" s="95">
        <f t="shared" si="64"/>
        <v>735489.0000000007</v>
      </c>
    </row>
    <row r="3907" spans="1:9" x14ac:dyDescent="0.25">
      <c r="A3907" t="s">
        <v>158</v>
      </c>
      <c r="B3907" s="92">
        <v>421</v>
      </c>
      <c r="C3907" s="92">
        <v>16119</v>
      </c>
      <c r="D3907" s="93">
        <v>44825</v>
      </c>
      <c r="E3907" s="94" t="s">
        <v>3064</v>
      </c>
      <c r="F3907" s="92" t="s">
        <v>2518</v>
      </c>
      <c r="G3907" s="122"/>
      <c r="H3907" s="95">
        <v>20000</v>
      </c>
      <c r="I3907" s="95">
        <f t="shared" si="64"/>
        <v>715489.0000000007</v>
      </c>
    </row>
    <row r="3908" spans="1:9" x14ac:dyDescent="0.25">
      <c r="A3908" t="s">
        <v>158</v>
      </c>
      <c r="B3908" s="92">
        <v>426</v>
      </c>
      <c r="C3908" s="92">
        <v>16120</v>
      </c>
      <c r="D3908" s="93">
        <v>44825</v>
      </c>
      <c r="E3908" s="94" t="s">
        <v>3056</v>
      </c>
      <c r="F3908" s="92" t="s">
        <v>3065</v>
      </c>
      <c r="G3908" s="122"/>
      <c r="H3908" s="95">
        <v>30000</v>
      </c>
      <c r="I3908" s="95">
        <f t="shared" si="64"/>
        <v>685489.0000000007</v>
      </c>
    </row>
    <row r="3909" spans="1:9" x14ac:dyDescent="0.25">
      <c r="B3909" s="92"/>
      <c r="C3909" s="92"/>
      <c r="D3909" s="93">
        <v>44826</v>
      </c>
      <c r="E3909" s="94" t="s">
        <v>148</v>
      </c>
      <c r="F3909" s="92" t="s">
        <v>3085</v>
      </c>
      <c r="G3909" s="122">
        <v>2291482</v>
      </c>
      <c r="H3909" s="95"/>
      <c r="I3909" s="95">
        <f t="shared" si="64"/>
        <v>2976971.0000000009</v>
      </c>
    </row>
    <row r="3910" spans="1:9" x14ac:dyDescent="0.25">
      <c r="A3910" t="s">
        <v>158</v>
      </c>
      <c r="B3910" s="92">
        <v>426</v>
      </c>
      <c r="C3910" s="92">
        <v>16121</v>
      </c>
      <c r="D3910" s="93">
        <v>44827</v>
      </c>
      <c r="E3910" s="94" t="s">
        <v>3066</v>
      </c>
      <c r="F3910" s="92" t="s">
        <v>3067</v>
      </c>
      <c r="G3910" s="122"/>
      <c r="H3910" s="95">
        <v>8500</v>
      </c>
      <c r="I3910" s="95">
        <f t="shared" si="64"/>
        <v>2968471.0000000009</v>
      </c>
    </row>
    <row r="3911" spans="1:9" x14ac:dyDescent="0.25">
      <c r="A3911" t="s">
        <v>158</v>
      </c>
      <c r="B3911" s="92">
        <v>421</v>
      </c>
      <c r="C3911" s="92">
        <v>16122</v>
      </c>
      <c r="D3911" s="93">
        <v>44827</v>
      </c>
      <c r="E3911" s="94" t="s">
        <v>2891</v>
      </c>
      <c r="F3911" s="92" t="s">
        <v>3068</v>
      </c>
      <c r="G3911" s="122"/>
      <c r="H3911" s="95">
        <v>24350</v>
      </c>
      <c r="I3911" s="95">
        <f t="shared" si="64"/>
        <v>2944121.0000000009</v>
      </c>
    </row>
    <row r="3912" spans="1:9" x14ac:dyDescent="0.25">
      <c r="A3912" t="s">
        <v>158</v>
      </c>
      <c r="B3912" s="92">
        <v>426</v>
      </c>
      <c r="C3912" s="92">
        <v>16123</v>
      </c>
      <c r="D3912" s="93">
        <v>44827</v>
      </c>
      <c r="E3912" s="94" t="s">
        <v>3069</v>
      </c>
      <c r="F3912" s="92" t="s">
        <v>2098</v>
      </c>
      <c r="G3912" s="122"/>
      <c r="H3912" s="95">
        <v>28500</v>
      </c>
      <c r="I3912" s="95">
        <f t="shared" si="64"/>
        <v>2915621.0000000009</v>
      </c>
    </row>
    <row r="3913" spans="1:9" x14ac:dyDescent="0.25">
      <c r="B3913" s="92">
        <v>421</v>
      </c>
      <c r="C3913" s="92">
        <v>16124</v>
      </c>
      <c r="D3913" s="93">
        <v>44831</v>
      </c>
      <c r="E3913" s="94" t="s">
        <v>2036</v>
      </c>
      <c r="F3913" s="92" t="s">
        <v>3070</v>
      </c>
      <c r="G3913" s="122"/>
      <c r="H3913" s="95">
        <v>5000</v>
      </c>
      <c r="I3913" s="95">
        <f t="shared" ref="I3913:I3916" si="65">+I3912+G3913-H3913</f>
        <v>2910621.0000000009</v>
      </c>
    </row>
    <row r="3914" spans="1:9" x14ac:dyDescent="0.25">
      <c r="B3914" s="92"/>
      <c r="C3914" s="92"/>
      <c r="D3914" s="93">
        <v>44831</v>
      </c>
      <c r="E3914" s="94" t="s">
        <v>148</v>
      </c>
      <c r="F3914" s="92" t="s">
        <v>3257</v>
      </c>
      <c r="G3914" s="122">
        <v>1000000</v>
      </c>
      <c r="H3914" s="95"/>
      <c r="I3914" s="95">
        <f t="shared" si="65"/>
        <v>3910621.0000000009</v>
      </c>
    </row>
    <row r="3915" spans="1:9" x14ac:dyDescent="0.25">
      <c r="B3915" s="92">
        <v>342</v>
      </c>
      <c r="C3915" s="92">
        <v>16125</v>
      </c>
      <c r="D3915" s="93">
        <v>44834</v>
      </c>
      <c r="E3915" s="94" t="s">
        <v>1769</v>
      </c>
      <c r="F3915" s="92" t="s">
        <v>1687</v>
      </c>
      <c r="G3915" s="122"/>
      <c r="H3915" s="95">
        <v>75000</v>
      </c>
      <c r="I3915" s="95">
        <f t="shared" si="65"/>
        <v>3835621.0000000009</v>
      </c>
    </row>
    <row r="3916" spans="1:9" x14ac:dyDescent="0.25">
      <c r="B3916" s="92">
        <v>292</v>
      </c>
      <c r="C3916" s="92"/>
      <c r="D3916" s="93"/>
      <c r="E3916" s="94"/>
      <c r="F3916" s="92" t="s">
        <v>1858</v>
      </c>
      <c r="G3916" s="122"/>
      <c r="H3916" s="95">
        <v>3008.67</v>
      </c>
      <c r="I3916" s="95">
        <f t="shared" si="65"/>
        <v>3832612.330000001</v>
      </c>
    </row>
    <row r="3917" spans="1:9" x14ac:dyDescent="0.25">
      <c r="B3917" s="92"/>
      <c r="C3917" s="92"/>
      <c r="D3917" s="93"/>
      <c r="E3917" s="94"/>
      <c r="F3917" s="92"/>
      <c r="G3917" s="122"/>
      <c r="H3917" s="95"/>
      <c r="I3917" s="95"/>
    </row>
    <row r="3918" spans="1:9" x14ac:dyDescent="0.25">
      <c r="B3918" s="92"/>
      <c r="C3918" s="92"/>
      <c r="D3918" s="93"/>
      <c r="E3918" s="94"/>
      <c r="F3918" s="92"/>
      <c r="G3918" s="122">
        <f>SUM(G3853:G3917)</f>
        <v>4383569.5</v>
      </c>
      <c r="H3918" s="95">
        <f>SUM(H3853:H3917)</f>
        <v>1089772.7799999998</v>
      </c>
      <c r="I3918" s="95"/>
    </row>
    <row r="3919" spans="1:9" ht="35.25" customHeight="1" x14ac:dyDescent="0.25">
      <c r="D3919" t="s">
        <v>2147</v>
      </c>
      <c r="E3919" t="s">
        <v>2969</v>
      </c>
      <c r="F3919" s="3" t="s">
        <v>2970</v>
      </c>
    </row>
    <row r="3920" spans="1:9" x14ac:dyDescent="0.25">
      <c r="A3920" t="s">
        <v>158</v>
      </c>
      <c r="B3920" s="92">
        <v>342</v>
      </c>
      <c r="C3920" s="92">
        <v>16126</v>
      </c>
      <c r="D3920" s="93">
        <v>44837</v>
      </c>
      <c r="E3920" s="94" t="s">
        <v>1769</v>
      </c>
      <c r="F3920" s="92" t="s">
        <v>1688</v>
      </c>
      <c r="G3920" s="122"/>
      <c r="H3920" s="95">
        <v>20000</v>
      </c>
      <c r="I3920" s="95">
        <f>+I3916+G3920-H3920</f>
        <v>3812612.330000001</v>
      </c>
    </row>
    <row r="3921" spans="1:11" x14ac:dyDescent="0.25">
      <c r="A3921" t="s">
        <v>158</v>
      </c>
      <c r="B3921" s="92">
        <v>421</v>
      </c>
      <c r="C3921" s="92">
        <v>16127</v>
      </c>
      <c r="D3921" s="93">
        <v>44837</v>
      </c>
      <c r="E3921" s="94" t="s">
        <v>1722</v>
      </c>
      <c r="F3921" s="92" t="s">
        <v>3071</v>
      </c>
      <c r="G3921" s="122"/>
      <c r="H3921" s="95">
        <v>10000</v>
      </c>
      <c r="I3921" s="95">
        <f t="shared" ref="I3921:I3984" si="66">+I3920+G3921-H3921</f>
        <v>3802612.330000001</v>
      </c>
      <c r="K3921" s="57" t="s">
        <v>166</v>
      </c>
    </row>
    <row r="3922" spans="1:11" x14ac:dyDescent="0.25">
      <c r="A3922" t="s">
        <v>158</v>
      </c>
      <c r="B3922" s="92">
        <v>421</v>
      </c>
      <c r="C3922" s="92">
        <v>16128</v>
      </c>
      <c r="D3922" s="93">
        <v>44837</v>
      </c>
      <c r="E3922" s="94" t="s">
        <v>1722</v>
      </c>
      <c r="F3922" s="92" t="s">
        <v>3072</v>
      </c>
      <c r="G3922" s="122"/>
      <c r="H3922" s="95">
        <v>5000</v>
      </c>
      <c r="I3922" s="95">
        <f t="shared" si="66"/>
        <v>3797612.330000001</v>
      </c>
    </row>
    <row r="3923" spans="1:11" x14ac:dyDescent="0.25">
      <c r="A3923" t="s">
        <v>158</v>
      </c>
      <c r="B3923" s="92">
        <v>345</v>
      </c>
      <c r="C3923" s="92">
        <v>16129</v>
      </c>
      <c r="D3923" s="93">
        <v>44837</v>
      </c>
      <c r="E3923" s="94" t="s">
        <v>2925</v>
      </c>
      <c r="F3923" s="92" t="s">
        <v>1765</v>
      </c>
      <c r="G3923" s="122"/>
      <c r="H3923" s="95">
        <v>17510</v>
      </c>
      <c r="I3923" s="95">
        <f t="shared" si="66"/>
        <v>3780102.330000001</v>
      </c>
    </row>
    <row r="3924" spans="1:11" x14ac:dyDescent="0.25">
      <c r="A3924" t="s">
        <v>158</v>
      </c>
      <c r="B3924" s="92">
        <v>421</v>
      </c>
      <c r="C3924" s="92">
        <v>16130</v>
      </c>
      <c r="D3924" s="93">
        <v>44838</v>
      </c>
      <c r="E3924" s="94" t="s">
        <v>3073</v>
      </c>
      <c r="F3924" s="92" t="s">
        <v>3074</v>
      </c>
      <c r="G3924" s="122"/>
      <c r="H3924" s="95">
        <v>17000</v>
      </c>
      <c r="I3924" s="95">
        <f t="shared" si="66"/>
        <v>3763102.330000001</v>
      </c>
    </row>
    <row r="3925" spans="1:11" x14ac:dyDescent="0.25">
      <c r="B3925" s="92"/>
      <c r="C3925" s="92"/>
      <c r="D3925" s="93">
        <v>44841</v>
      </c>
      <c r="E3925" s="94" t="s">
        <v>41</v>
      </c>
      <c r="F3925" s="92" t="s">
        <v>3076</v>
      </c>
      <c r="G3925" s="122">
        <v>1000000</v>
      </c>
      <c r="H3925" s="95"/>
      <c r="I3925" s="95">
        <f t="shared" si="66"/>
        <v>4763102.330000001</v>
      </c>
    </row>
    <row r="3926" spans="1:11" x14ac:dyDescent="0.25">
      <c r="A3926" t="s">
        <v>158</v>
      </c>
      <c r="B3926" s="92">
        <v>421</v>
      </c>
      <c r="C3926" s="92">
        <v>16131</v>
      </c>
      <c r="D3926" s="93">
        <v>44844</v>
      </c>
      <c r="E3926" s="94" t="s">
        <v>1722</v>
      </c>
      <c r="F3926" s="92" t="s">
        <v>3077</v>
      </c>
      <c r="G3926" s="122"/>
      <c r="H3926" s="95">
        <v>8000</v>
      </c>
      <c r="I3926" s="95">
        <f t="shared" si="66"/>
        <v>4755102.330000001</v>
      </c>
    </row>
    <row r="3927" spans="1:11" x14ac:dyDescent="0.25">
      <c r="A3927" t="s">
        <v>158</v>
      </c>
      <c r="B3927" s="92">
        <v>421</v>
      </c>
      <c r="C3927" s="92">
        <v>16132</v>
      </c>
      <c r="D3927" s="93">
        <v>44844</v>
      </c>
      <c r="E3927" s="94" t="s">
        <v>3078</v>
      </c>
      <c r="F3927" s="92" t="s">
        <v>3079</v>
      </c>
      <c r="G3927" s="122"/>
      <c r="H3927" s="95">
        <v>13975</v>
      </c>
      <c r="I3927" s="95">
        <f t="shared" si="66"/>
        <v>4741127.330000001</v>
      </c>
    </row>
    <row r="3928" spans="1:11" x14ac:dyDescent="0.25">
      <c r="A3928" t="s">
        <v>158</v>
      </c>
      <c r="B3928" s="92">
        <v>421</v>
      </c>
      <c r="C3928" s="92">
        <v>16133</v>
      </c>
      <c r="D3928" s="93">
        <v>44844</v>
      </c>
      <c r="E3928" s="94" t="s">
        <v>2036</v>
      </c>
      <c r="F3928" s="92" t="s">
        <v>3080</v>
      </c>
      <c r="G3928" s="122"/>
      <c r="H3928" s="95">
        <v>10000</v>
      </c>
      <c r="I3928" s="95">
        <f t="shared" si="66"/>
        <v>4731127.330000001</v>
      </c>
    </row>
    <row r="3929" spans="1:11" x14ac:dyDescent="0.25">
      <c r="A3929" t="s">
        <v>158</v>
      </c>
      <c r="B3929" s="92">
        <v>421</v>
      </c>
      <c r="C3929" s="92">
        <v>16134</v>
      </c>
      <c r="D3929" s="93">
        <v>44844</v>
      </c>
      <c r="E3929" s="94" t="s">
        <v>3099</v>
      </c>
      <c r="F3929" s="92" t="s">
        <v>3082</v>
      </c>
      <c r="G3929" s="122"/>
      <c r="H3929" s="95">
        <v>98395</v>
      </c>
      <c r="I3929" s="95">
        <f t="shared" si="66"/>
        <v>4632732.330000001</v>
      </c>
    </row>
    <row r="3930" spans="1:11" x14ac:dyDescent="0.25">
      <c r="A3930" t="s">
        <v>158</v>
      </c>
      <c r="B3930" s="92">
        <v>421</v>
      </c>
      <c r="C3930" s="92">
        <v>16135</v>
      </c>
      <c r="D3930" s="93">
        <v>44845</v>
      </c>
      <c r="E3930" s="94" t="s">
        <v>3083</v>
      </c>
      <c r="F3930" s="92" t="s">
        <v>1939</v>
      </c>
      <c r="G3930" s="122"/>
      <c r="H3930" s="95">
        <v>100000</v>
      </c>
      <c r="I3930" s="95">
        <f t="shared" si="66"/>
        <v>4532732.330000001</v>
      </c>
    </row>
    <row r="3931" spans="1:11" x14ac:dyDescent="0.25">
      <c r="B3931" s="92"/>
      <c r="C3931" s="92">
        <v>16136</v>
      </c>
      <c r="D3931" s="93">
        <v>44845</v>
      </c>
      <c r="E3931" s="94" t="s">
        <v>43</v>
      </c>
      <c r="F3931" s="92" t="s">
        <v>43</v>
      </c>
      <c r="G3931" s="122"/>
      <c r="H3931" s="95"/>
      <c r="I3931" s="95">
        <f t="shared" si="66"/>
        <v>4532732.330000001</v>
      </c>
    </row>
    <row r="3932" spans="1:11" x14ac:dyDescent="0.25">
      <c r="A3932" t="s">
        <v>158</v>
      </c>
      <c r="B3932" s="92">
        <v>421</v>
      </c>
      <c r="C3932" s="92">
        <v>16137</v>
      </c>
      <c r="D3932" s="93">
        <v>44845</v>
      </c>
      <c r="E3932" s="94" t="s">
        <v>3083</v>
      </c>
      <c r="F3932" s="92" t="s">
        <v>3084</v>
      </c>
      <c r="G3932" s="122"/>
      <c r="H3932" s="95">
        <v>181540.15</v>
      </c>
      <c r="I3932" s="95">
        <f t="shared" si="66"/>
        <v>4351192.1800000006</v>
      </c>
    </row>
    <row r="3933" spans="1:11" x14ac:dyDescent="0.25">
      <c r="A3933" t="s">
        <v>158</v>
      </c>
      <c r="B3933" s="92">
        <v>421</v>
      </c>
      <c r="C3933" s="92">
        <v>16138</v>
      </c>
      <c r="D3933" s="93">
        <v>44847</v>
      </c>
      <c r="E3933" s="94" t="s">
        <v>2848</v>
      </c>
      <c r="F3933" s="92" t="s">
        <v>3086</v>
      </c>
      <c r="G3933" s="122"/>
      <c r="H3933" s="95">
        <v>20000</v>
      </c>
      <c r="I3933" s="95">
        <f t="shared" si="66"/>
        <v>4331192.1800000006</v>
      </c>
    </row>
    <row r="3934" spans="1:11" x14ac:dyDescent="0.25">
      <c r="A3934" t="s">
        <v>158</v>
      </c>
      <c r="B3934" s="92">
        <v>344</v>
      </c>
      <c r="C3934" s="92">
        <v>16139</v>
      </c>
      <c r="D3934" s="93">
        <v>44847</v>
      </c>
      <c r="E3934" s="94" t="s">
        <v>3087</v>
      </c>
      <c r="F3934" s="92" t="s">
        <v>1896</v>
      </c>
      <c r="G3934" s="122"/>
      <c r="H3934" s="95">
        <v>66500</v>
      </c>
      <c r="I3934" s="95">
        <f t="shared" si="66"/>
        <v>4264692.1800000006</v>
      </c>
    </row>
    <row r="3935" spans="1:11" x14ac:dyDescent="0.25">
      <c r="A3935" t="s">
        <v>158</v>
      </c>
      <c r="B3935" s="92">
        <v>427</v>
      </c>
      <c r="C3935" s="92">
        <v>16140</v>
      </c>
      <c r="D3935" s="93">
        <v>44848</v>
      </c>
      <c r="E3935" s="94" t="s">
        <v>3088</v>
      </c>
      <c r="F3935" s="92" t="s">
        <v>1939</v>
      </c>
      <c r="G3935" s="122"/>
      <c r="H3935" s="95">
        <v>33257</v>
      </c>
      <c r="I3935" s="95">
        <f t="shared" si="66"/>
        <v>4231435.1800000006</v>
      </c>
    </row>
    <row r="3936" spans="1:11" x14ac:dyDescent="0.25">
      <c r="A3936" t="s">
        <v>158</v>
      </c>
      <c r="B3936" s="92">
        <v>421</v>
      </c>
      <c r="C3936" s="92">
        <v>16141</v>
      </c>
      <c r="D3936" s="93">
        <v>44851</v>
      </c>
      <c r="E3936" s="94" t="s">
        <v>3089</v>
      </c>
      <c r="F3936" s="92" t="s">
        <v>3090</v>
      </c>
      <c r="G3936" s="122"/>
      <c r="H3936" s="95">
        <v>10000</v>
      </c>
      <c r="I3936" s="95">
        <f t="shared" si="66"/>
        <v>4221435.1800000006</v>
      </c>
    </row>
    <row r="3937" spans="1:9" x14ac:dyDescent="0.25">
      <c r="A3937" t="s">
        <v>158</v>
      </c>
      <c r="B3937" s="92">
        <v>421</v>
      </c>
      <c r="C3937" s="92">
        <v>16142</v>
      </c>
      <c r="D3937" s="93">
        <v>44851</v>
      </c>
      <c r="E3937" s="94" t="s">
        <v>3089</v>
      </c>
      <c r="F3937" s="92" t="s">
        <v>3091</v>
      </c>
      <c r="G3937" s="122"/>
      <c r="H3937" s="95">
        <v>5000</v>
      </c>
      <c r="I3937" s="95">
        <f t="shared" si="66"/>
        <v>4216435.1800000006</v>
      </c>
    </row>
    <row r="3938" spans="1:9" x14ac:dyDescent="0.25">
      <c r="A3938" t="s">
        <v>158</v>
      </c>
      <c r="B3938" s="92">
        <v>421</v>
      </c>
      <c r="C3938" s="92">
        <v>16143</v>
      </c>
      <c r="D3938" s="93">
        <v>44851</v>
      </c>
      <c r="E3938" s="94" t="s">
        <v>3005</v>
      </c>
      <c r="F3938" s="92" t="s">
        <v>3092</v>
      </c>
      <c r="G3938" s="122"/>
      <c r="H3938" s="95">
        <v>10000</v>
      </c>
      <c r="I3938" s="95">
        <f t="shared" si="66"/>
        <v>4206435.1800000006</v>
      </c>
    </row>
    <row r="3939" spans="1:9" x14ac:dyDescent="0.25">
      <c r="A3939" t="s">
        <v>158</v>
      </c>
      <c r="B3939" s="92">
        <v>421</v>
      </c>
      <c r="C3939" s="92">
        <v>16144</v>
      </c>
      <c r="D3939" s="93">
        <v>44851</v>
      </c>
      <c r="E3939" s="94" t="s">
        <v>1722</v>
      </c>
      <c r="F3939" s="92" t="s">
        <v>3093</v>
      </c>
      <c r="G3939" s="122"/>
      <c r="H3939" s="95">
        <v>15000</v>
      </c>
      <c r="I3939" s="95">
        <f t="shared" si="66"/>
        <v>4191435.1800000006</v>
      </c>
    </row>
    <row r="3940" spans="1:9" x14ac:dyDescent="0.25">
      <c r="A3940" t="s">
        <v>158</v>
      </c>
      <c r="B3940" s="92">
        <v>421</v>
      </c>
      <c r="C3940" s="92">
        <v>16145</v>
      </c>
      <c r="D3940" s="93">
        <v>44851</v>
      </c>
      <c r="E3940" s="94" t="s">
        <v>3094</v>
      </c>
      <c r="F3940" s="92" t="s">
        <v>3095</v>
      </c>
      <c r="G3940" s="122"/>
      <c r="H3940" s="95">
        <v>5000</v>
      </c>
      <c r="I3940" s="95">
        <f t="shared" si="66"/>
        <v>4186435.1800000006</v>
      </c>
    </row>
    <row r="3941" spans="1:9" x14ac:dyDescent="0.25">
      <c r="A3941" t="s">
        <v>158</v>
      </c>
      <c r="B3941" s="92">
        <v>421</v>
      </c>
      <c r="C3941" s="92">
        <v>16146</v>
      </c>
      <c r="D3941" s="93">
        <v>44851</v>
      </c>
      <c r="E3941" s="94" t="s">
        <v>3089</v>
      </c>
      <c r="F3941" s="92" t="s">
        <v>3096</v>
      </c>
      <c r="G3941" s="122"/>
      <c r="H3941" s="95">
        <v>7000</v>
      </c>
      <c r="I3941" s="95">
        <f t="shared" si="66"/>
        <v>4179435.1800000006</v>
      </c>
    </row>
    <row r="3942" spans="1:9" x14ac:dyDescent="0.25">
      <c r="A3942" t="s">
        <v>158</v>
      </c>
      <c r="B3942" s="92">
        <v>421</v>
      </c>
      <c r="C3942" s="92">
        <v>16147</v>
      </c>
      <c r="D3942" s="93">
        <v>44851</v>
      </c>
      <c r="E3942" s="94" t="s">
        <v>3097</v>
      </c>
      <c r="F3942" s="92" t="s">
        <v>3098</v>
      </c>
      <c r="G3942" s="122"/>
      <c r="H3942" s="95">
        <v>10000</v>
      </c>
      <c r="I3942" s="95">
        <f t="shared" si="66"/>
        <v>4169435.1800000006</v>
      </c>
    </row>
    <row r="3943" spans="1:9" x14ac:dyDescent="0.25">
      <c r="A3943" t="s">
        <v>158</v>
      </c>
      <c r="B3943" s="92">
        <v>421</v>
      </c>
      <c r="C3943" s="92">
        <v>16148</v>
      </c>
      <c r="D3943" s="93">
        <v>44851</v>
      </c>
      <c r="E3943" s="94" t="s">
        <v>3099</v>
      </c>
      <c r="F3943" s="92" t="s">
        <v>1939</v>
      </c>
      <c r="G3943" s="122"/>
      <c r="H3943" s="95">
        <v>100000</v>
      </c>
      <c r="I3943" s="95">
        <f t="shared" si="66"/>
        <v>4069435.1800000006</v>
      </c>
    </row>
    <row r="3944" spans="1:9" x14ac:dyDescent="0.25">
      <c r="A3944" t="s">
        <v>158</v>
      </c>
      <c r="B3944" s="92">
        <v>421</v>
      </c>
      <c r="C3944" s="92">
        <v>16149</v>
      </c>
      <c r="D3944" s="93">
        <v>44853</v>
      </c>
      <c r="E3944" s="94" t="s">
        <v>3103</v>
      </c>
      <c r="F3944" s="92" t="s">
        <v>3104</v>
      </c>
      <c r="G3944" s="122"/>
      <c r="H3944" s="95">
        <v>38000</v>
      </c>
      <c r="I3944" s="95">
        <f t="shared" si="66"/>
        <v>4031435.1800000006</v>
      </c>
    </row>
    <row r="3945" spans="1:9" x14ac:dyDescent="0.25">
      <c r="A3945" t="s">
        <v>158</v>
      </c>
      <c r="B3945" s="92">
        <v>421</v>
      </c>
      <c r="C3945" s="92">
        <v>16150</v>
      </c>
      <c r="D3945" s="93">
        <v>44854</v>
      </c>
      <c r="E3945" s="94" t="s">
        <v>2036</v>
      </c>
      <c r="F3945" s="92" t="s">
        <v>3106</v>
      </c>
      <c r="G3945" s="122"/>
      <c r="H3945" s="95">
        <v>11000</v>
      </c>
      <c r="I3945" s="95">
        <f t="shared" si="66"/>
        <v>4020435.1800000006</v>
      </c>
    </row>
    <row r="3946" spans="1:9" x14ac:dyDescent="0.25">
      <c r="A3946" t="s">
        <v>158</v>
      </c>
      <c r="B3946" s="92">
        <v>427</v>
      </c>
      <c r="C3946" s="92">
        <v>16151</v>
      </c>
      <c r="D3946" s="93">
        <v>44854</v>
      </c>
      <c r="E3946" s="94" t="s">
        <v>3105</v>
      </c>
      <c r="F3946" s="92" t="s">
        <v>1939</v>
      </c>
      <c r="G3946" s="122"/>
      <c r="H3946" s="95">
        <v>17700</v>
      </c>
      <c r="I3946" s="95">
        <f t="shared" si="66"/>
        <v>4002735.1800000006</v>
      </c>
    </row>
    <row r="3947" spans="1:9" x14ac:dyDescent="0.25">
      <c r="A3947" t="s">
        <v>158</v>
      </c>
      <c r="B3947" s="92">
        <v>343</v>
      </c>
      <c r="C3947" s="92">
        <v>16152</v>
      </c>
      <c r="D3947" s="93">
        <v>44855</v>
      </c>
      <c r="E3947" s="94" t="s">
        <v>3107</v>
      </c>
      <c r="F3947" s="92" t="s">
        <v>1504</v>
      </c>
      <c r="G3947" s="122"/>
      <c r="H3947" s="95">
        <v>100000</v>
      </c>
      <c r="I3947" s="95">
        <f t="shared" si="66"/>
        <v>3902735.1800000006</v>
      </c>
    </row>
    <row r="3948" spans="1:9" x14ac:dyDescent="0.25">
      <c r="B3948" s="92"/>
      <c r="C3948" s="92">
        <v>16153</v>
      </c>
      <c r="D3948" s="93">
        <v>44855</v>
      </c>
      <c r="E3948" s="94" t="s">
        <v>43</v>
      </c>
      <c r="F3948" s="92" t="s">
        <v>43</v>
      </c>
      <c r="G3948" s="122"/>
      <c r="H3948" s="95"/>
      <c r="I3948" s="95">
        <f t="shared" si="66"/>
        <v>3902735.1800000006</v>
      </c>
    </row>
    <row r="3949" spans="1:9" x14ac:dyDescent="0.25">
      <c r="A3949" t="s">
        <v>158</v>
      </c>
      <c r="B3949" s="92">
        <v>421</v>
      </c>
      <c r="C3949" s="92">
        <v>16154</v>
      </c>
      <c r="D3949" s="93">
        <v>44855</v>
      </c>
      <c r="E3949" s="94" t="s">
        <v>3099</v>
      </c>
      <c r="F3949" s="92" t="s">
        <v>1939</v>
      </c>
      <c r="G3949" s="122"/>
      <c r="H3949" s="95">
        <v>100000</v>
      </c>
      <c r="I3949" s="95">
        <f t="shared" si="66"/>
        <v>3802735.1800000006</v>
      </c>
    </row>
    <row r="3950" spans="1:9" x14ac:dyDescent="0.25">
      <c r="A3950" t="s">
        <v>158</v>
      </c>
      <c r="B3950" s="92">
        <v>342</v>
      </c>
      <c r="C3950" s="92">
        <v>16155</v>
      </c>
      <c r="D3950" s="93">
        <v>44858</v>
      </c>
      <c r="E3950" s="94" t="s">
        <v>1769</v>
      </c>
      <c r="F3950" s="92" t="s">
        <v>1687</v>
      </c>
      <c r="G3950" s="122"/>
      <c r="H3950" s="95">
        <v>75000</v>
      </c>
      <c r="I3950" s="95">
        <f t="shared" si="66"/>
        <v>3727735.1800000006</v>
      </c>
    </row>
    <row r="3951" spans="1:9" x14ac:dyDescent="0.25">
      <c r="B3951" s="92"/>
      <c r="C3951" s="92">
        <v>16156</v>
      </c>
      <c r="D3951" s="93">
        <v>44858</v>
      </c>
      <c r="E3951" s="94" t="s">
        <v>43</v>
      </c>
      <c r="F3951" s="92" t="s">
        <v>43</v>
      </c>
      <c r="G3951" s="122"/>
      <c r="H3951" s="95"/>
      <c r="I3951" s="95">
        <f t="shared" si="66"/>
        <v>3727735.1800000006</v>
      </c>
    </row>
    <row r="3952" spans="1:9" x14ac:dyDescent="0.25">
      <c r="A3952" t="s">
        <v>158</v>
      </c>
      <c r="B3952" s="92">
        <v>213</v>
      </c>
      <c r="C3952" s="92">
        <v>16157</v>
      </c>
      <c r="D3952" s="93">
        <v>44858</v>
      </c>
      <c r="E3952" s="94" t="s">
        <v>3108</v>
      </c>
      <c r="F3952" s="92" t="s">
        <v>1939</v>
      </c>
      <c r="G3952" s="122"/>
      <c r="H3952" s="95">
        <v>16297</v>
      </c>
      <c r="I3952" s="95">
        <f t="shared" si="66"/>
        <v>3711438.1800000006</v>
      </c>
    </row>
    <row r="3953" spans="1:9" x14ac:dyDescent="0.25">
      <c r="A3953" t="s">
        <v>158</v>
      </c>
      <c r="B3953" s="92">
        <v>342</v>
      </c>
      <c r="C3953" s="92">
        <v>16158</v>
      </c>
      <c r="D3953" s="93">
        <v>44858</v>
      </c>
      <c r="E3953" s="94" t="s">
        <v>1769</v>
      </c>
      <c r="F3953" s="92" t="s">
        <v>1688</v>
      </c>
      <c r="G3953" s="122"/>
      <c r="H3953" s="95">
        <v>20000</v>
      </c>
      <c r="I3953" s="95">
        <f t="shared" si="66"/>
        <v>3691438.1800000006</v>
      </c>
    </row>
    <row r="3954" spans="1:9" x14ac:dyDescent="0.25">
      <c r="A3954" t="s">
        <v>158</v>
      </c>
      <c r="B3954" s="92">
        <v>421</v>
      </c>
      <c r="C3954" s="92">
        <v>16159</v>
      </c>
      <c r="D3954" s="93">
        <v>44858</v>
      </c>
      <c r="E3954" s="94" t="s">
        <v>3083</v>
      </c>
      <c r="F3954" s="92" t="s">
        <v>3109</v>
      </c>
      <c r="G3954" s="122"/>
      <c r="H3954" s="95">
        <v>58255.31</v>
      </c>
      <c r="I3954" s="95">
        <f t="shared" si="66"/>
        <v>3633182.8700000006</v>
      </c>
    </row>
    <row r="3955" spans="1:9" x14ac:dyDescent="0.25">
      <c r="A3955" t="s">
        <v>158</v>
      </c>
      <c r="B3955" s="92">
        <v>427</v>
      </c>
      <c r="C3955" s="92">
        <v>16160</v>
      </c>
      <c r="D3955" s="93">
        <v>44858</v>
      </c>
      <c r="E3955" s="94" t="s">
        <v>3110</v>
      </c>
      <c r="F3955" s="92" t="s">
        <v>1713</v>
      </c>
      <c r="G3955" s="122"/>
      <c r="H3955" s="95">
        <v>21850</v>
      </c>
      <c r="I3955" s="95">
        <f t="shared" si="66"/>
        <v>3611332.8700000006</v>
      </c>
    </row>
    <row r="3956" spans="1:9" x14ac:dyDescent="0.25">
      <c r="A3956" t="s">
        <v>158</v>
      </c>
      <c r="B3956" s="92">
        <v>421</v>
      </c>
      <c r="C3956" s="92">
        <v>16161</v>
      </c>
      <c r="D3956" s="93">
        <v>44858</v>
      </c>
      <c r="E3956" s="94" t="s">
        <v>3111</v>
      </c>
      <c r="F3956" s="92" t="s">
        <v>3112</v>
      </c>
      <c r="G3956" s="122"/>
      <c r="H3956" s="95">
        <v>20000</v>
      </c>
      <c r="I3956" s="95">
        <f t="shared" si="66"/>
        <v>3591332.8700000006</v>
      </c>
    </row>
    <row r="3957" spans="1:9" x14ac:dyDescent="0.25">
      <c r="A3957" t="s">
        <v>158</v>
      </c>
      <c r="B3957" s="92">
        <v>421</v>
      </c>
      <c r="C3957" s="92">
        <v>16162</v>
      </c>
      <c r="D3957" s="93">
        <v>44858</v>
      </c>
      <c r="E3957" s="94" t="s">
        <v>1722</v>
      </c>
      <c r="F3957" s="92" t="s">
        <v>3113</v>
      </c>
      <c r="G3957" s="122"/>
      <c r="H3957" s="95">
        <v>10000</v>
      </c>
      <c r="I3957" s="95">
        <f t="shared" si="66"/>
        <v>3581332.8700000006</v>
      </c>
    </row>
    <row r="3958" spans="1:9" x14ac:dyDescent="0.25">
      <c r="A3958" t="s">
        <v>158</v>
      </c>
      <c r="B3958" s="92">
        <v>421</v>
      </c>
      <c r="C3958" s="92">
        <v>16163</v>
      </c>
      <c r="D3958" s="93">
        <v>44858</v>
      </c>
      <c r="E3958" s="94" t="s">
        <v>2036</v>
      </c>
      <c r="F3958" s="92" t="s">
        <v>3114</v>
      </c>
      <c r="G3958" s="122"/>
      <c r="H3958" s="95">
        <v>5000</v>
      </c>
      <c r="I3958" s="95">
        <f t="shared" si="66"/>
        <v>3576332.8700000006</v>
      </c>
    </row>
    <row r="3959" spans="1:9" x14ac:dyDescent="0.25">
      <c r="A3959" t="s">
        <v>158</v>
      </c>
      <c r="B3959" s="92">
        <v>421</v>
      </c>
      <c r="C3959" s="92">
        <v>16164</v>
      </c>
      <c r="D3959" s="93">
        <v>44858</v>
      </c>
      <c r="E3959" s="94" t="s">
        <v>62</v>
      </c>
      <c r="F3959" s="92" t="s">
        <v>3115</v>
      </c>
      <c r="G3959" s="122"/>
      <c r="H3959" s="95">
        <v>8000</v>
      </c>
      <c r="I3959" s="95">
        <f t="shared" si="66"/>
        <v>3568332.8700000006</v>
      </c>
    </row>
    <row r="3960" spans="1:9" x14ac:dyDescent="0.25">
      <c r="A3960" t="s">
        <v>158</v>
      </c>
      <c r="B3960" s="92">
        <v>151</v>
      </c>
      <c r="C3960" s="92">
        <v>16165</v>
      </c>
      <c r="D3960" s="93">
        <v>44858</v>
      </c>
      <c r="E3960" s="94" t="s">
        <v>3116</v>
      </c>
      <c r="F3960" s="92" t="s">
        <v>2790</v>
      </c>
      <c r="G3960" s="122"/>
      <c r="H3960" s="95">
        <v>7000</v>
      </c>
      <c r="I3960" s="95">
        <f t="shared" si="66"/>
        <v>3561332.8700000006</v>
      </c>
    </row>
    <row r="3961" spans="1:9" x14ac:dyDescent="0.25">
      <c r="A3961" t="s">
        <v>158</v>
      </c>
      <c r="B3961" s="92">
        <v>151</v>
      </c>
      <c r="C3961" s="92">
        <v>16166</v>
      </c>
      <c r="D3961" s="93">
        <v>44858</v>
      </c>
      <c r="E3961" s="94" t="s">
        <v>3117</v>
      </c>
      <c r="F3961" s="92" t="s">
        <v>1953</v>
      </c>
      <c r="G3961" s="122"/>
      <c r="H3961" s="95">
        <v>5000</v>
      </c>
      <c r="I3961" s="95">
        <f t="shared" si="66"/>
        <v>3556332.8700000006</v>
      </c>
    </row>
    <row r="3962" spans="1:9" x14ac:dyDescent="0.25">
      <c r="A3962" t="s">
        <v>158</v>
      </c>
      <c r="B3962" s="92">
        <v>122</v>
      </c>
      <c r="C3962" s="92">
        <v>16167</v>
      </c>
      <c r="D3962" s="93">
        <v>44858</v>
      </c>
      <c r="E3962" s="94" t="s">
        <v>2540</v>
      </c>
      <c r="F3962" s="92" t="s">
        <v>2053</v>
      </c>
      <c r="G3962" s="122"/>
      <c r="H3962" s="95">
        <v>15000</v>
      </c>
      <c r="I3962" s="95">
        <f t="shared" si="66"/>
        <v>3541332.8700000006</v>
      </c>
    </row>
    <row r="3963" spans="1:9" x14ac:dyDescent="0.25">
      <c r="B3963" s="92"/>
      <c r="C3963" s="92">
        <v>16168</v>
      </c>
      <c r="D3963" s="93">
        <v>44858</v>
      </c>
      <c r="E3963" s="94" t="s">
        <v>43</v>
      </c>
      <c r="F3963" s="92" t="s">
        <v>43</v>
      </c>
      <c r="G3963" s="122"/>
      <c r="H3963" s="95"/>
      <c r="I3963" s="95">
        <f t="shared" si="66"/>
        <v>3541332.8700000006</v>
      </c>
    </row>
    <row r="3964" spans="1:9" x14ac:dyDescent="0.25">
      <c r="A3964" t="s">
        <v>158</v>
      </c>
      <c r="B3964" s="92">
        <v>122</v>
      </c>
      <c r="C3964" s="92">
        <v>16169</v>
      </c>
      <c r="D3964" s="93">
        <v>44858</v>
      </c>
      <c r="E3964" s="94" t="s">
        <v>2544</v>
      </c>
      <c r="F3964" s="92" t="s">
        <v>1963</v>
      </c>
      <c r="G3964" s="122"/>
      <c r="H3964" s="95">
        <v>6000</v>
      </c>
      <c r="I3964" s="95">
        <f t="shared" si="66"/>
        <v>3535332.8700000006</v>
      </c>
    </row>
    <row r="3965" spans="1:9" x14ac:dyDescent="0.25">
      <c r="A3965" t="s">
        <v>158</v>
      </c>
      <c r="B3965" s="92">
        <v>122</v>
      </c>
      <c r="C3965" s="92">
        <v>16170</v>
      </c>
      <c r="D3965" s="93">
        <v>44858</v>
      </c>
      <c r="E3965" s="94" t="s">
        <v>2543</v>
      </c>
      <c r="F3965" s="92" t="s">
        <v>2054</v>
      </c>
      <c r="G3965" s="122"/>
      <c r="H3965" s="95">
        <v>15000</v>
      </c>
      <c r="I3965" s="95">
        <f t="shared" si="66"/>
        <v>3520332.8700000006</v>
      </c>
    </row>
    <row r="3966" spans="1:9" x14ac:dyDescent="0.25">
      <c r="B3966" s="92"/>
      <c r="C3966" s="92">
        <v>16171</v>
      </c>
      <c r="D3966" s="93">
        <v>44858</v>
      </c>
      <c r="E3966" s="94" t="s">
        <v>43</v>
      </c>
      <c r="F3966" s="92" t="s">
        <v>43</v>
      </c>
      <c r="G3966" s="122"/>
      <c r="H3966" s="95"/>
      <c r="I3966" s="95">
        <f t="shared" si="66"/>
        <v>3520332.8700000006</v>
      </c>
    </row>
    <row r="3967" spans="1:9" x14ac:dyDescent="0.25">
      <c r="A3967" t="s">
        <v>158</v>
      </c>
      <c r="B3967" s="92">
        <v>122</v>
      </c>
      <c r="C3967" s="92">
        <v>16172</v>
      </c>
      <c r="D3967" s="93">
        <v>44858</v>
      </c>
      <c r="E3967" s="94" t="s">
        <v>2196</v>
      </c>
      <c r="F3967" s="92" t="s">
        <v>1896</v>
      </c>
      <c r="G3967" s="122"/>
      <c r="H3967" s="95">
        <v>18000</v>
      </c>
      <c r="I3967" s="95">
        <f t="shared" si="66"/>
        <v>3502332.8700000006</v>
      </c>
    </row>
    <row r="3968" spans="1:9" x14ac:dyDescent="0.25">
      <c r="A3968" t="s">
        <v>158</v>
      </c>
      <c r="B3968" s="92">
        <v>122</v>
      </c>
      <c r="C3968" s="92">
        <v>16173</v>
      </c>
      <c r="D3968" s="93">
        <v>44858</v>
      </c>
      <c r="E3968" s="94" t="s">
        <v>2112</v>
      </c>
      <c r="F3968" s="92" t="s">
        <v>2049</v>
      </c>
      <c r="G3968" s="122"/>
      <c r="H3968" s="95">
        <v>15000</v>
      </c>
      <c r="I3968" s="95">
        <f t="shared" si="66"/>
        <v>3487332.8700000006</v>
      </c>
    </row>
    <row r="3969" spans="1:9" x14ac:dyDescent="0.25">
      <c r="A3969" t="s">
        <v>158</v>
      </c>
      <c r="B3969" s="92">
        <v>122</v>
      </c>
      <c r="C3969" s="92">
        <v>16174</v>
      </c>
      <c r="D3969" s="93">
        <v>44858</v>
      </c>
      <c r="E3969" s="94" t="s">
        <v>2113</v>
      </c>
      <c r="F3969" s="92" t="s">
        <v>1821</v>
      </c>
      <c r="G3969" s="122"/>
      <c r="H3969" s="95">
        <v>15000</v>
      </c>
      <c r="I3969" s="95">
        <f t="shared" si="66"/>
        <v>3472332.8700000006</v>
      </c>
    </row>
    <row r="3970" spans="1:9" x14ac:dyDescent="0.25">
      <c r="A3970" t="s">
        <v>158</v>
      </c>
      <c r="B3970" s="92">
        <v>122</v>
      </c>
      <c r="C3970" s="92">
        <v>16175</v>
      </c>
      <c r="D3970" s="93">
        <v>44858</v>
      </c>
      <c r="E3970" s="94" t="s">
        <v>2854</v>
      </c>
      <c r="F3970" s="92" t="s">
        <v>2415</v>
      </c>
      <c r="G3970" s="122"/>
      <c r="H3970" s="95">
        <v>15000</v>
      </c>
      <c r="I3970" s="95">
        <f t="shared" si="66"/>
        <v>3457332.8700000006</v>
      </c>
    </row>
    <row r="3971" spans="1:9" x14ac:dyDescent="0.25">
      <c r="A3971" t="s">
        <v>158</v>
      </c>
      <c r="B3971" s="92">
        <v>122</v>
      </c>
      <c r="C3971" s="92">
        <v>16176</v>
      </c>
      <c r="D3971" s="93">
        <v>44858</v>
      </c>
      <c r="E3971" s="94" t="s">
        <v>2117</v>
      </c>
      <c r="F3971" s="92" t="s">
        <v>2858</v>
      </c>
      <c r="G3971" s="122"/>
      <c r="H3971" s="95">
        <v>12000</v>
      </c>
      <c r="I3971" s="95">
        <f t="shared" si="66"/>
        <v>3445332.8700000006</v>
      </c>
    </row>
    <row r="3972" spans="1:9" x14ac:dyDescent="0.25">
      <c r="A3972" t="s">
        <v>158</v>
      </c>
      <c r="B3972" s="92">
        <v>122</v>
      </c>
      <c r="C3972" s="92">
        <v>16177</v>
      </c>
      <c r="D3972" s="93">
        <v>44858</v>
      </c>
      <c r="E3972" s="94" t="s">
        <v>2113</v>
      </c>
      <c r="F3972" s="92" t="s">
        <v>1462</v>
      </c>
      <c r="G3972" s="122"/>
      <c r="H3972" s="95">
        <v>12000</v>
      </c>
      <c r="I3972" s="95">
        <f t="shared" si="66"/>
        <v>3433332.8700000006</v>
      </c>
    </row>
    <row r="3973" spans="1:9" x14ac:dyDescent="0.25">
      <c r="A3973" t="s">
        <v>158</v>
      </c>
      <c r="B3973" s="92">
        <v>122</v>
      </c>
      <c r="C3973" s="92">
        <v>16178</v>
      </c>
      <c r="D3973" s="93">
        <v>44858</v>
      </c>
      <c r="E3973" s="94" t="s">
        <v>2540</v>
      </c>
      <c r="F3973" s="92" t="s">
        <v>2055</v>
      </c>
      <c r="G3973" s="122"/>
      <c r="H3973" s="95">
        <v>12000</v>
      </c>
      <c r="I3973" s="95">
        <f t="shared" si="66"/>
        <v>3421332.8700000006</v>
      </c>
    </row>
    <row r="3974" spans="1:9" x14ac:dyDescent="0.25">
      <c r="A3974" t="s">
        <v>158</v>
      </c>
      <c r="B3974" s="92">
        <v>122</v>
      </c>
      <c r="C3974" s="92">
        <v>16179</v>
      </c>
      <c r="D3974" s="93">
        <v>44858</v>
      </c>
      <c r="E3974" s="94" t="s">
        <v>3118</v>
      </c>
      <c r="F3974" s="92" t="s">
        <v>2985</v>
      </c>
      <c r="G3974" s="122"/>
      <c r="H3974" s="95">
        <v>12000</v>
      </c>
      <c r="I3974" s="95">
        <f t="shared" si="66"/>
        <v>3409332.8700000006</v>
      </c>
    </row>
    <row r="3975" spans="1:9" x14ac:dyDescent="0.25">
      <c r="A3975" t="s">
        <v>158</v>
      </c>
      <c r="B3975" s="92">
        <v>122</v>
      </c>
      <c r="C3975" s="92">
        <v>16180</v>
      </c>
      <c r="D3975" s="93">
        <v>44858</v>
      </c>
      <c r="E3975" s="94" t="s">
        <v>2114</v>
      </c>
      <c r="F3975" s="92" t="s">
        <v>3119</v>
      </c>
      <c r="G3975" s="122"/>
      <c r="H3975" s="95">
        <v>10000</v>
      </c>
      <c r="I3975" s="95">
        <f t="shared" si="66"/>
        <v>3399332.8700000006</v>
      </c>
    </row>
    <row r="3976" spans="1:9" x14ac:dyDescent="0.25">
      <c r="B3976" s="92">
        <v>122</v>
      </c>
      <c r="C3976" s="92">
        <v>16181</v>
      </c>
      <c r="D3976" s="93">
        <v>44858</v>
      </c>
      <c r="E3976" s="94" t="s">
        <v>2203</v>
      </c>
      <c r="F3976" s="92" t="s">
        <v>1582</v>
      </c>
      <c r="G3976" s="122"/>
      <c r="H3976" s="95">
        <v>10000</v>
      </c>
      <c r="I3976" s="95">
        <f t="shared" si="66"/>
        <v>3389332.8700000006</v>
      </c>
    </row>
    <row r="3977" spans="1:9" x14ac:dyDescent="0.25">
      <c r="A3977" t="s">
        <v>158</v>
      </c>
      <c r="B3977" s="92">
        <v>122</v>
      </c>
      <c r="C3977" s="92">
        <v>16182</v>
      </c>
      <c r="D3977" s="93">
        <v>44858</v>
      </c>
      <c r="E3977" s="94" t="s">
        <v>2541</v>
      </c>
      <c r="F3977" s="92" t="s">
        <v>1534</v>
      </c>
      <c r="G3977" s="122"/>
      <c r="H3977" s="95">
        <v>10000</v>
      </c>
      <c r="I3977" s="95">
        <f t="shared" si="66"/>
        <v>3379332.8700000006</v>
      </c>
    </row>
    <row r="3978" spans="1:9" x14ac:dyDescent="0.25">
      <c r="A3978" t="s">
        <v>158</v>
      </c>
      <c r="B3978" s="92">
        <v>122</v>
      </c>
      <c r="C3978" s="92">
        <v>16183</v>
      </c>
      <c r="D3978" s="93">
        <v>44858</v>
      </c>
      <c r="E3978" s="94" t="s">
        <v>2115</v>
      </c>
      <c r="F3978" s="92" t="s">
        <v>1976</v>
      </c>
      <c r="G3978" s="122"/>
      <c r="H3978" s="95">
        <v>10000</v>
      </c>
      <c r="I3978" s="95">
        <f t="shared" si="66"/>
        <v>3369332.8700000006</v>
      </c>
    </row>
    <row r="3979" spans="1:9" x14ac:dyDescent="0.25">
      <c r="A3979" t="s">
        <v>158</v>
      </c>
      <c r="B3979" s="92">
        <v>122</v>
      </c>
      <c r="C3979" s="92">
        <v>16184</v>
      </c>
      <c r="D3979" s="93">
        <v>44858</v>
      </c>
      <c r="E3979" s="94" t="s">
        <v>2119</v>
      </c>
      <c r="F3979" s="92" t="s">
        <v>1977</v>
      </c>
      <c r="G3979" s="122"/>
      <c r="H3979" s="95">
        <v>9000</v>
      </c>
      <c r="I3979" s="95">
        <f t="shared" si="66"/>
        <v>3360332.8700000006</v>
      </c>
    </row>
    <row r="3980" spans="1:9" x14ac:dyDescent="0.25">
      <c r="A3980" t="s">
        <v>158</v>
      </c>
      <c r="B3980" s="92">
        <v>122</v>
      </c>
      <c r="C3980" s="92">
        <v>16185</v>
      </c>
      <c r="D3980" s="93">
        <v>44858</v>
      </c>
      <c r="E3980" s="94" t="s">
        <v>2114</v>
      </c>
      <c r="F3980" s="92" t="s">
        <v>3054</v>
      </c>
      <c r="G3980" s="122"/>
      <c r="H3980" s="95">
        <v>8000</v>
      </c>
      <c r="I3980" s="95">
        <f t="shared" si="66"/>
        <v>3352332.8700000006</v>
      </c>
    </row>
    <row r="3981" spans="1:9" x14ac:dyDescent="0.25">
      <c r="B3981" s="92">
        <v>421</v>
      </c>
      <c r="C3981" s="92">
        <v>16186</v>
      </c>
      <c r="D3981" s="93">
        <v>44858</v>
      </c>
      <c r="E3981" s="94" t="s">
        <v>3120</v>
      </c>
      <c r="F3981" s="92" t="s">
        <v>2085</v>
      </c>
      <c r="G3981" s="122"/>
      <c r="H3981" s="95">
        <v>24700</v>
      </c>
      <c r="I3981" s="95">
        <f t="shared" si="66"/>
        <v>3327632.8700000006</v>
      </c>
    </row>
    <row r="3982" spans="1:9" x14ac:dyDescent="0.25">
      <c r="B3982" s="92">
        <v>311</v>
      </c>
      <c r="C3982" s="92">
        <v>16187</v>
      </c>
      <c r="D3982" s="93">
        <v>44858</v>
      </c>
      <c r="E3982" s="94" t="s">
        <v>3121</v>
      </c>
      <c r="F3982" s="92" t="s">
        <v>70</v>
      </c>
      <c r="G3982" s="122"/>
      <c r="H3982" s="95">
        <v>42423</v>
      </c>
      <c r="I3982" s="95">
        <f t="shared" si="66"/>
        <v>3285209.8700000006</v>
      </c>
    </row>
    <row r="3983" spans="1:9" x14ac:dyDescent="0.25">
      <c r="A3983" t="s">
        <v>158</v>
      </c>
      <c r="B3983" s="92">
        <v>344</v>
      </c>
      <c r="C3983" s="92">
        <v>16188</v>
      </c>
      <c r="D3983" s="93">
        <v>44858</v>
      </c>
      <c r="E3983" s="94" t="s">
        <v>3122</v>
      </c>
      <c r="F3983" s="92" t="s">
        <v>2602</v>
      </c>
      <c r="G3983" s="122"/>
      <c r="H3983" s="95">
        <v>24295</v>
      </c>
      <c r="I3983" s="95">
        <f t="shared" si="66"/>
        <v>3260914.8700000006</v>
      </c>
    </row>
    <row r="3984" spans="1:9" x14ac:dyDescent="0.25">
      <c r="A3984" t="s">
        <v>158</v>
      </c>
      <c r="B3984" s="92">
        <v>311</v>
      </c>
      <c r="C3984" s="92">
        <v>16189</v>
      </c>
      <c r="D3984" s="93">
        <v>44858</v>
      </c>
      <c r="E3984" s="94" t="s">
        <v>3123</v>
      </c>
      <c r="F3984" s="92" t="s">
        <v>3124</v>
      </c>
      <c r="G3984" s="122"/>
      <c r="H3984" s="95">
        <v>36295</v>
      </c>
      <c r="I3984" s="95">
        <f t="shared" si="66"/>
        <v>3224619.8700000006</v>
      </c>
    </row>
    <row r="3985" spans="1:9" x14ac:dyDescent="0.25">
      <c r="A3985" t="s">
        <v>158</v>
      </c>
      <c r="B3985" s="92">
        <v>344</v>
      </c>
      <c r="C3985" s="92">
        <v>16190</v>
      </c>
      <c r="D3985" s="93">
        <v>44858</v>
      </c>
      <c r="E3985" s="94" t="s">
        <v>3125</v>
      </c>
      <c r="F3985" s="92" t="s">
        <v>1831</v>
      </c>
      <c r="G3985" s="122"/>
      <c r="H3985" s="95">
        <v>51697</v>
      </c>
      <c r="I3985" s="95">
        <f t="shared" ref="I3985:I4049" si="67">+I3984+G3985-H3985</f>
        <v>3172922.8700000006</v>
      </c>
    </row>
    <row r="3986" spans="1:9" x14ac:dyDescent="0.25">
      <c r="A3986" t="s">
        <v>158</v>
      </c>
      <c r="B3986" s="92">
        <v>231</v>
      </c>
      <c r="C3986" s="92">
        <v>16191</v>
      </c>
      <c r="D3986" s="93">
        <v>44858</v>
      </c>
      <c r="E3986" s="94" t="s">
        <v>2321</v>
      </c>
      <c r="F3986" s="92" t="s">
        <v>2771</v>
      </c>
      <c r="G3986" s="122"/>
      <c r="H3986" s="95">
        <v>31350</v>
      </c>
      <c r="I3986" s="95">
        <f t="shared" si="67"/>
        <v>3141572.8700000006</v>
      </c>
    </row>
    <row r="3987" spans="1:9" x14ac:dyDescent="0.25">
      <c r="A3987" t="s">
        <v>158</v>
      </c>
      <c r="B3987" s="92">
        <v>241</v>
      </c>
      <c r="C3987" s="92">
        <v>16192</v>
      </c>
      <c r="D3987" s="93">
        <v>44858</v>
      </c>
      <c r="E3987" s="94" t="s">
        <v>3126</v>
      </c>
      <c r="F3987" s="92" t="s">
        <v>3127</v>
      </c>
      <c r="G3987" s="122"/>
      <c r="H3987" s="95">
        <v>15556.88</v>
      </c>
      <c r="I3987" s="95">
        <f t="shared" si="67"/>
        <v>3126015.9900000007</v>
      </c>
    </row>
    <row r="3988" spans="1:9" x14ac:dyDescent="0.25">
      <c r="B3988" s="92"/>
      <c r="C3988" s="92"/>
      <c r="D3988" s="93">
        <v>44858</v>
      </c>
      <c r="E3988" s="94" t="s">
        <v>41</v>
      </c>
      <c r="F3988" s="92" t="s">
        <v>41</v>
      </c>
      <c r="G3988" s="122">
        <v>1092087.5</v>
      </c>
      <c r="H3988" s="95"/>
      <c r="I3988" s="95">
        <f t="shared" si="67"/>
        <v>4218103.49</v>
      </c>
    </row>
    <row r="3989" spans="1:9" x14ac:dyDescent="0.25">
      <c r="B3989" s="92">
        <v>421</v>
      </c>
      <c r="C3989" s="92">
        <v>16193</v>
      </c>
      <c r="D3989" s="93">
        <v>44858</v>
      </c>
      <c r="E3989" s="94" t="s">
        <v>2848</v>
      </c>
      <c r="F3989" s="92" t="s">
        <v>2017</v>
      </c>
      <c r="G3989" s="122"/>
      <c r="H3989" s="95">
        <v>10000</v>
      </c>
      <c r="I3989" s="95">
        <f t="shared" si="67"/>
        <v>4208103.49</v>
      </c>
    </row>
    <row r="3990" spans="1:9" x14ac:dyDescent="0.25">
      <c r="B3990" s="92">
        <v>421</v>
      </c>
      <c r="C3990" s="92">
        <v>16194</v>
      </c>
      <c r="D3990" s="93">
        <v>44860</v>
      </c>
      <c r="E3990" s="94" t="s">
        <v>3073</v>
      </c>
      <c r="F3990" s="92" t="s">
        <v>3128</v>
      </c>
      <c r="G3990" s="122"/>
      <c r="H3990" s="95">
        <v>45000</v>
      </c>
      <c r="I3990" s="95">
        <f t="shared" si="67"/>
        <v>4163103.49</v>
      </c>
    </row>
    <row r="3991" spans="1:9" x14ac:dyDescent="0.25">
      <c r="B3991" s="92">
        <v>421</v>
      </c>
      <c r="C3991" s="92">
        <v>16195</v>
      </c>
      <c r="D3991" s="93">
        <v>44861</v>
      </c>
      <c r="E3991" s="94" t="s">
        <v>1722</v>
      </c>
      <c r="F3991" s="92" t="s">
        <v>3129</v>
      </c>
      <c r="G3991" s="122"/>
      <c r="H3991" s="95">
        <v>10000</v>
      </c>
      <c r="I3991" s="95">
        <f t="shared" si="67"/>
        <v>4153103.49</v>
      </c>
    </row>
    <row r="3992" spans="1:9" x14ac:dyDescent="0.25">
      <c r="B3992" s="92">
        <v>421</v>
      </c>
      <c r="C3992" s="92">
        <v>16196</v>
      </c>
      <c r="D3992" s="93">
        <v>44861</v>
      </c>
      <c r="E3992" s="94" t="s">
        <v>1722</v>
      </c>
      <c r="F3992" s="92" t="s">
        <v>3130</v>
      </c>
      <c r="G3992" s="122"/>
      <c r="H3992" s="95">
        <v>5000</v>
      </c>
      <c r="I3992" s="95">
        <f t="shared" si="67"/>
        <v>4148103.49</v>
      </c>
    </row>
    <row r="3993" spans="1:9" x14ac:dyDescent="0.25">
      <c r="B3993" s="92">
        <v>421</v>
      </c>
      <c r="C3993" s="92">
        <v>16197</v>
      </c>
      <c r="D3993" s="93">
        <v>44861</v>
      </c>
      <c r="E3993" s="94" t="s">
        <v>1722</v>
      </c>
      <c r="F3993" s="92" t="s">
        <v>3131</v>
      </c>
      <c r="G3993" s="122"/>
      <c r="H3993" s="95">
        <v>5000</v>
      </c>
      <c r="I3993" s="95">
        <f t="shared" si="67"/>
        <v>4143103.49</v>
      </c>
    </row>
    <row r="3994" spans="1:9" x14ac:dyDescent="0.25">
      <c r="B3994" s="92">
        <v>421</v>
      </c>
      <c r="C3994" s="92">
        <v>16198</v>
      </c>
      <c r="D3994" s="93">
        <v>44861</v>
      </c>
      <c r="E3994" s="94" t="s">
        <v>1722</v>
      </c>
      <c r="F3994" s="92" t="s">
        <v>3132</v>
      </c>
      <c r="G3994" s="122"/>
      <c r="H3994" s="95">
        <v>5000</v>
      </c>
      <c r="I3994" s="95">
        <f t="shared" si="67"/>
        <v>4138103.49</v>
      </c>
    </row>
    <row r="3995" spans="1:9" x14ac:dyDescent="0.25">
      <c r="B3995" s="92">
        <v>421</v>
      </c>
      <c r="C3995" s="92">
        <v>16199</v>
      </c>
      <c r="D3995" s="93">
        <v>44861</v>
      </c>
      <c r="E3995" s="94" t="s">
        <v>1722</v>
      </c>
      <c r="F3995" s="92" t="s">
        <v>3133</v>
      </c>
      <c r="G3995" s="122"/>
      <c r="H3995" s="95">
        <v>5000</v>
      </c>
      <c r="I3995" s="95">
        <f t="shared" si="67"/>
        <v>4133103.49</v>
      </c>
    </row>
    <row r="3996" spans="1:9" x14ac:dyDescent="0.25">
      <c r="B3996" s="92">
        <v>421</v>
      </c>
      <c r="C3996" s="92">
        <v>16200</v>
      </c>
      <c r="D3996" s="93">
        <v>44861</v>
      </c>
      <c r="E3996" s="94" t="s">
        <v>1722</v>
      </c>
      <c r="F3996" s="92" t="s">
        <v>2860</v>
      </c>
      <c r="G3996" s="122"/>
      <c r="H3996" s="95">
        <v>5000</v>
      </c>
      <c r="I3996" s="95">
        <f t="shared" si="67"/>
        <v>4128103.49</v>
      </c>
    </row>
    <row r="3997" spans="1:9" x14ac:dyDescent="0.25">
      <c r="B3997" s="92">
        <v>421</v>
      </c>
      <c r="C3997" s="92">
        <v>16201</v>
      </c>
      <c r="D3997" s="93">
        <v>44861</v>
      </c>
      <c r="E3997" s="94" t="s">
        <v>1722</v>
      </c>
      <c r="F3997" s="92" t="s">
        <v>3134</v>
      </c>
      <c r="G3997" s="122"/>
      <c r="H3997" s="95">
        <v>5000</v>
      </c>
      <c r="I3997" s="95">
        <f t="shared" si="67"/>
        <v>4123103.49</v>
      </c>
    </row>
    <row r="3998" spans="1:9" x14ac:dyDescent="0.25">
      <c r="B3998" s="92">
        <v>421</v>
      </c>
      <c r="C3998" s="92">
        <v>16202</v>
      </c>
      <c r="D3998" s="93">
        <v>44861</v>
      </c>
      <c r="E3998" s="94" t="s">
        <v>1722</v>
      </c>
      <c r="F3998" s="92" t="s">
        <v>3135</v>
      </c>
      <c r="G3998" s="122"/>
      <c r="H3998" s="95">
        <v>5000</v>
      </c>
      <c r="I3998" s="95">
        <f t="shared" si="67"/>
        <v>4118103.49</v>
      </c>
    </row>
    <row r="3999" spans="1:9" x14ac:dyDescent="0.25">
      <c r="B3999" s="92">
        <v>421</v>
      </c>
      <c r="C3999" s="92">
        <v>16203</v>
      </c>
      <c r="D3999" s="93">
        <v>44861</v>
      </c>
      <c r="E3999" s="94" t="s">
        <v>1722</v>
      </c>
      <c r="F3999" s="92" t="s">
        <v>3136</v>
      </c>
      <c r="G3999" s="122"/>
      <c r="H3999" s="95">
        <v>5000</v>
      </c>
      <c r="I3999" s="95">
        <f t="shared" si="67"/>
        <v>4113103.49</v>
      </c>
    </row>
    <row r="4000" spans="1:9" x14ac:dyDescent="0.25">
      <c r="B4000" s="92">
        <v>421</v>
      </c>
      <c r="C4000" s="92">
        <v>16204</v>
      </c>
      <c r="D4000" s="93">
        <v>44861</v>
      </c>
      <c r="E4000" s="94" t="s">
        <v>1722</v>
      </c>
      <c r="F4000" s="92" t="s">
        <v>3137</v>
      </c>
      <c r="G4000" s="122"/>
      <c r="H4000" s="95">
        <v>5000</v>
      </c>
      <c r="I4000" s="95">
        <f t="shared" si="67"/>
        <v>4108103.49</v>
      </c>
    </row>
    <row r="4001" spans="1:9" x14ac:dyDescent="0.25">
      <c r="B4001" s="92">
        <v>421</v>
      </c>
      <c r="C4001" s="92">
        <v>16205</v>
      </c>
      <c r="D4001" s="93">
        <v>44861</v>
      </c>
      <c r="E4001" s="94" t="s">
        <v>1722</v>
      </c>
      <c r="F4001" s="92" t="s">
        <v>3138</v>
      </c>
      <c r="G4001" s="122"/>
      <c r="H4001" s="95">
        <v>5000</v>
      </c>
      <c r="I4001" s="95">
        <f t="shared" si="67"/>
        <v>4103103.49</v>
      </c>
    </row>
    <row r="4002" spans="1:9" x14ac:dyDescent="0.25">
      <c r="B4002" s="92"/>
      <c r="C4002" s="92">
        <v>16206</v>
      </c>
      <c r="D4002" s="93">
        <v>44861</v>
      </c>
      <c r="E4002" s="94" t="s">
        <v>43</v>
      </c>
      <c r="F4002" s="92" t="s">
        <v>43</v>
      </c>
      <c r="G4002" s="122"/>
      <c r="H4002" s="95"/>
      <c r="I4002" s="95">
        <f t="shared" si="67"/>
        <v>4103103.49</v>
      </c>
    </row>
    <row r="4003" spans="1:9" x14ac:dyDescent="0.25">
      <c r="B4003" s="92">
        <v>421</v>
      </c>
      <c r="C4003" s="92">
        <v>16207</v>
      </c>
      <c r="D4003" s="93">
        <v>44861</v>
      </c>
      <c r="E4003" s="94" t="s">
        <v>62</v>
      </c>
      <c r="F4003" s="92" t="s">
        <v>3139</v>
      </c>
      <c r="G4003" s="122"/>
      <c r="H4003" s="95">
        <v>5000</v>
      </c>
      <c r="I4003" s="95">
        <f t="shared" si="67"/>
        <v>4098103.49</v>
      </c>
    </row>
    <row r="4004" spans="1:9" x14ac:dyDescent="0.25">
      <c r="A4004" t="s">
        <v>158</v>
      </c>
      <c r="B4004" s="92">
        <v>345</v>
      </c>
      <c r="C4004" s="92">
        <v>16208</v>
      </c>
      <c r="D4004" s="93">
        <v>44861</v>
      </c>
      <c r="E4004" s="94" t="s">
        <v>1543</v>
      </c>
      <c r="F4004" s="92" t="s">
        <v>1939</v>
      </c>
      <c r="G4004" s="122"/>
      <c r="H4004" s="95">
        <v>20000</v>
      </c>
      <c r="I4004" s="95">
        <f t="shared" si="67"/>
        <v>4078103.49</v>
      </c>
    </row>
    <row r="4005" spans="1:9" x14ac:dyDescent="0.25">
      <c r="B4005" s="92"/>
      <c r="C4005" s="92">
        <v>16209</v>
      </c>
      <c r="D4005" s="93">
        <v>44862</v>
      </c>
      <c r="E4005" s="94" t="s">
        <v>43</v>
      </c>
      <c r="F4005" s="92" t="s">
        <v>43</v>
      </c>
      <c r="G4005" s="122"/>
      <c r="H4005" s="95"/>
      <c r="I4005" s="95">
        <f t="shared" si="67"/>
        <v>4078103.49</v>
      </c>
    </row>
    <row r="4006" spans="1:9" x14ac:dyDescent="0.25">
      <c r="B4006" s="92">
        <v>421</v>
      </c>
      <c r="C4006" s="92">
        <v>16210</v>
      </c>
      <c r="D4006" s="93">
        <v>44862</v>
      </c>
      <c r="E4006" s="94" t="s">
        <v>3140</v>
      </c>
      <c r="F4006" s="92" t="s">
        <v>2818</v>
      </c>
      <c r="G4006" s="122"/>
      <c r="H4006" s="95">
        <v>5000</v>
      </c>
      <c r="I4006" s="95">
        <f t="shared" si="67"/>
        <v>4073103.49</v>
      </c>
    </row>
    <row r="4007" spans="1:9" x14ac:dyDescent="0.25">
      <c r="B4007" s="92"/>
      <c r="C4007" s="92">
        <v>16211</v>
      </c>
      <c r="D4007" s="93">
        <v>44865</v>
      </c>
      <c r="E4007" s="94" t="s">
        <v>43</v>
      </c>
      <c r="F4007" s="92" t="s">
        <v>43</v>
      </c>
      <c r="G4007" s="122"/>
      <c r="H4007" s="95"/>
      <c r="I4007" s="95">
        <f t="shared" si="67"/>
        <v>4073103.49</v>
      </c>
    </row>
    <row r="4008" spans="1:9" x14ac:dyDescent="0.25">
      <c r="B4008" s="92">
        <v>421</v>
      </c>
      <c r="C4008" s="92">
        <v>16212</v>
      </c>
      <c r="D4008" s="93">
        <v>44865</v>
      </c>
      <c r="E4008" s="94" t="s">
        <v>62</v>
      </c>
      <c r="F4008" s="92" t="s">
        <v>3142</v>
      </c>
      <c r="G4008" s="122"/>
      <c r="H4008" s="95">
        <v>5000</v>
      </c>
      <c r="I4008" s="95">
        <f t="shared" si="67"/>
        <v>4068103.49</v>
      </c>
    </row>
    <row r="4009" spans="1:9" x14ac:dyDescent="0.25">
      <c r="A4009" t="s">
        <v>158</v>
      </c>
      <c r="B4009" s="92">
        <v>421</v>
      </c>
      <c r="C4009" s="92">
        <v>16213</v>
      </c>
      <c r="D4009" s="93">
        <v>44865</v>
      </c>
      <c r="E4009" s="94" t="s">
        <v>1722</v>
      </c>
      <c r="F4009" s="92" t="s">
        <v>3141</v>
      </c>
      <c r="G4009" s="122"/>
      <c r="H4009" s="95">
        <v>5000</v>
      </c>
      <c r="I4009" s="95">
        <f t="shared" si="67"/>
        <v>4063103.49</v>
      </c>
    </row>
    <row r="4010" spans="1:9" x14ac:dyDescent="0.25">
      <c r="B4010" s="92">
        <v>421</v>
      </c>
      <c r="C4010" s="92">
        <v>16214</v>
      </c>
      <c r="D4010" s="93">
        <v>44865</v>
      </c>
      <c r="E4010" s="94" t="s">
        <v>3143</v>
      </c>
      <c r="F4010" s="92" t="s">
        <v>3144</v>
      </c>
      <c r="G4010" s="122"/>
      <c r="H4010" s="95">
        <v>5000</v>
      </c>
      <c r="I4010" s="95">
        <f t="shared" si="67"/>
        <v>4058103.49</v>
      </c>
    </row>
    <row r="4011" spans="1:9" x14ac:dyDescent="0.25">
      <c r="B4011" s="92"/>
      <c r="C4011" s="92">
        <v>16215</v>
      </c>
      <c r="D4011" s="93">
        <v>44865</v>
      </c>
      <c r="E4011" s="94" t="s">
        <v>43</v>
      </c>
      <c r="F4011" s="92" t="s">
        <v>43</v>
      </c>
      <c r="G4011" s="122"/>
      <c r="H4011" s="95"/>
      <c r="I4011" s="95">
        <f t="shared" si="67"/>
        <v>4058103.49</v>
      </c>
    </row>
    <row r="4012" spans="1:9" x14ac:dyDescent="0.25">
      <c r="B4012" s="92"/>
      <c r="C4012" s="92">
        <v>16216</v>
      </c>
      <c r="D4012" s="93">
        <v>44865</v>
      </c>
      <c r="E4012" s="94" t="s">
        <v>43</v>
      </c>
      <c r="F4012" s="92" t="s">
        <v>43</v>
      </c>
      <c r="G4012" s="122"/>
      <c r="H4012" s="95"/>
      <c r="I4012" s="95">
        <f t="shared" si="67"/>
        <v>4058103.49</v>
      </c>
    </row>
    <row r="4013" spans="1:9" x14ac:dyDescent="0.25">
      <c r="A4013" t="s">
        <v>158</v>
      </c>
      <c r="B4013" s="92">
        <v>345</v>
      </c>
      <c r="C4013" s="92">
        <v>16217</v>
      </c>
      <c r="D4013" s="93">
        <v>44865</v>
      </c>
      <c r="E4013" s="94" t="s">
        <v>3146</v>
      </c>
      <c r="F4013" s="92" t="s">
        <v>1939</v>
      </c>
      <c r="G4013" s="122"/>
      <c r="H4013" s="95">
        <v>4450</v>
      </c>
      <c r="I4013" s="95">
        <f t="shared" si="67"/>
        <v>4053653.49</v>
      </c>
    </row>
    <row r="4014" spans="1:9" x14ac:dyDescent="0.25">
      <c r="B4014" s="92">
        <v>345</v>
      </c>
      <c r="C4014" s="92">
        <v>16218</v>
      </c>
      <c r="D4014" s="93">
        <v>44865</v>
      </c>
      <c r="E4014" s="94" t="s">
        <v>3145</v>
      </c>
      <c r="F4014" s="92" t="s">
        <v>1963</v>
      </c>
      <c r="G4014" s="122"/>
      <c r="H4014" s="95">
        <v>5050</v>
      </c>
      <c r="I4014" s="95">
        <f t="shared" si="67"/>
        <v>4048603.49</v>
      </c>
    </row>
    <row r="4015" spans="1:9" x14ac:dyDescent="0.25">
      <c r="B4015" s="92">
        <v>345</v>
      </c>
      <c r="C4015" s="92">
        <v>16219</v>
      </c>
      <c r="D4015" s="93">
        <v>44865</v>
      </c>
      <c r="E4015" s="94" t="s">
        <v>3147</v>
      </c>
      <c r="F4015" s="92" t="s">
        <v>1896</v>
      </c>
      <c r="G4015" s="122"/>
      <c r="H4015" s="95">
        <v>8420</v>
      </c>
      <c r="I4015" s="95">
        <f t="shared" si="67"/>
        <v>4040183.49</v>
      </c>
    </row>
    <row r="4016" spans="1:9" x14ac:dyDescent="0.25">
      <c r="B4016" s="92">
        <v>345</v>
      </c>
      <c r="C4016" s="92">
        <v>16220</v>
      </c>
      <c r="D4016" s="93">
        <v>44865</v>
      </c>
      <c r="E4016" s="94" t="s">
        <v>3148</v>
      </c>
      <c r="F4016" s="92" t="s">
        <v>1765</v>
      </c>
      <c r="G4016" s="122"/>
      <c r="H4016" s="95">
        <v>7050</v>
      </c>
      <c r="I4016" s="95">
        <f t="shared" si="67"/>
        <v>4033133.49</v>
      </c>
    </row>
    <row r="4017" spans="1:9" x14ac:dyDescent="0.25">
      <c r="A4017" t="s">
        <v>158</v>
      </c>
      <c r="B4017" s="92">
        <v>421</v>
      </c>
      <c r="C4017" s="92">
        <v>16221</v>
      </c>
      <c r="D4017" s="93">
        <v>44865</v>
      </c>
      <c r="E4017" s="94" t="s">
        <v>3099</v>
      </c>
      <c r="F4017" s="92" t="s">
        <v>1939</v>
      </c>
      <c r="G4017" s="122"/>
      <c r="H4017" s="95">
        <v>65500</v>
      </c>
      <c r="I4017" s="95">
        <f t="shared" si="67"/>
        <v>3967633.49</v>
      </c>
    </row>
    <row r="4018" spans="1:9" x14ac:dyDescent="0.25">
      <c r="B4018" s="92">
        <v>292</v>
      </c>
      <c r="C4018" s="92"/>
      <c r="D4018" s="93"/>
      <c r="E4018" s="94"/>
      <c r="F4018" s="92" t="s">
        <v>1858</v>
      </c>
      <c r="G4018" s="122"/>
      <c r="H4018" s="95">
        <v>2975.23</v>
      </c>
      <c r="I4018" s="95">
        <f t="shared" si="67"/>
        <v>3964658.2600000002</v>
      </c>
    </row>
    <row r="4019" spans="1:9" x14ac:dyDescent="0.25">
      <c r="B4019" s="92"/>
      <c r="C4019" s="92"/>
      <c r="D4019" s="93"/>
      <c r="E4019" s="94"/>
      <c r="F4019" s="92"/>
      <c r="G4019" s="122"/>
      <c r="H4019" s="95"/>
      <c r="I4019" s="95"/>
    </row>
    <row r="4020" spans="1:9" x14ac:dyDescent="0.25">
      <c r="B4020" s="92"/>
      <c r="C4020" s="92"/>
      <c r="D4020" s="93"/>
      <c r="E4020" s="94"/>
      <c r="F4020" s="92"/>
      <c r="G4020" s="122">
        <v>2092087.5</v>
      </c>
      <c r="H4020" s="95">
        <f>SUM(H3920:H4019)</f>
        <v>1960041.5699999998</v>
      </c>
      <c r="I4020" s="95"/>
    </row>
    <row r="4022" spans="1:9" x14ac:dyDescent="0.25">
      <c r="A4022" t="s">
        <v>165</v>
      </c>
      <c r="B4022" s="92">
        <v>299</v>
      </c>
      <c r="C4022" s="92">
        <v>16222</v>
      </c>
      <c r="D4022" s="93">
        <v>44866</v>
      </c>
      <c r="E4022" s="94" t="s">
        <v>3149</v>
      </c>
      <c r="F4022" s="92" t="s">
        <v>336</v>
      </c>
      <c r="G4022" s="122"/>
      <c r="H4022" s="95">
        <v>38204.57</v>
      </c>
      <c r="I4022" s="95">
        <f>+I4018+G4022-H4022</f>
        <v>3926453.6900000004</v>
      </c>
    </row>
    <row r="4023" spans="1:9" x14ac:dyDescent="0.25">
      <c r="A4023" t="s">
        <v>165</v>
      </c>
      <c r="B4023" s="92">
        <v>299</v>
      </c>
      <c r="C4023" s="92">
        <v>16223</v>
      </c>
      <c r="D4023" s="93">
        <v>44866</v>
      </c>
      <c r="E4023" s="94" t="s">
        <v>3150</v>
      </c>
      <c r="F4023" s="92" t="s">
        <v>336</v>
      </c>
      <c r="G4023" s="122"/>
      <c r="H4023" s="95">
        <v>20798.43</v>
      </c>
      <c r="I4023" s="95">
        <f t="shared" si="67"/>
        <v>3905655.2600000002</v>
      </c>
    </row>
    <row r="4024" spans="1:9" x14ac:dyDescent="0.25">
      <c r="A4024" t="s">
        <v>165</v>
      </c>
      <c r="B4024" s="92">
        <v>421</v>
      </c>
      <c r="C4024" s="92">
        <v>16224</v>
      </c>
      <c r="D4024" s="93">
        <v>44866</v>
      </c>
      <c r="E4024" s="94" t="s">
        <v>1722</v>
      </c>
      <c r="F4024" s="92" t="s">
        <v>3151</v>
      </c>
      <c r="G4024" s="122"/>
      <c r="H4024" s="95">
        <v>4000</v>
      </c>
      <c r="I4024" s="95">
        <f t="shared" si="67"/>
        <v>3901655.2600000002</v>
      </c>
    </row>
    <row r="4025" spans="1:9" x14ac:dyDescent="0.25">
      <c r="A4025" t="s">
        <v>165</v>
      </c>
      <c r="B4025" s="92">
        <v>343</v>
      </c>
      <c r="C4025" s="92">
        <v>16225</v>
      </c>
      <c r="D4025" s="93">
        <v>44866</v>
      </c>
      <c r="E4025" s="94" t="s">
        <v>3152</v>
      </c>
      <c r="F4025" s="92" t="s">
        <v>3153</v>
      </c>
      <c r="G4025" s="122"/>
      <c r="H4025" s="95">
        <v>42560</v>
      </c>
      <c r="I4025" s="95">
        <f t="shared" si="67"/>
        <v>3859095.2600000002</v>
      </c>
    </row>
    <row r="4026" spans="1:9" x14ac:dyDescent="0.25">
      <c r="A4026" t="s">
        <v>165</v>
      </c>
      <c r="B4026" s="92">
        <v>421</v>
      </c>
      <c r="C4026" s="92">
        <v>16226</v>
      </c>
      <c r="D4026" s="93">
        <v>44866</v>
      </c>
      <c r="E4026" s="94" t="s">
        <v>3155</v>
      </c>
      <c r="F4026" s="92" t="s">
        <v>3154</v>
      </c>
      <c r="G4026" s="122"/>
      <c r="H4026" s="95">
        <v>10000</v>
      </c>
      <c r="I4026" s="95">
        <f t="shared" si="67"/>
        <v>3849095.2600000002</v>
      </c>
    </row>
    <row r="4027" spans="1:9" x14ac:dyDescent="0.25">
      <c r="A4027" t="s">
        <v>165</v>
      </c>
      <c r="B4027" s="92">
        <v>345</v>
      </c>
      <c r="C4027" s="92">
        <v>16227</v>
      </c>
      <c r="D4027" s="93">
        <v>44866</v>
      </c>
      <c r="E4027" s="94" t="s">
        <v>3156</v>
      </c>
      <c r="F4027" s="92" t="s">
        <v>1939</v>
      </c>
      <c r="G4027" s="122"/>
      <c r="H4027" s="95">
        <v>50000</v>
      </c>
      <c r="I4027" s="95">
        <f t="shared" si="67"/>
        <v>3799095.2600000002</v>
      </c>
    </row>
    <row r="4028" spans="1:9" x14ac:dyDescent="0.25">
      <c r="A4028" t="s">
        <v>165</v>
      </c>
      <c r="B4028" s="92">
        <v>421</v>
      </c>
      <c r="C4028" s="92">
        <v>16228</v>
      </c>
      <c r="D4028" s="93">
        <v>44867</v>
      </c>
      <c r="E4028" s="94" t="s">
        <v>1722</v>
      </c>
      <c r="F4028" s="92" t="s">
        <v>3158</v>
      </c>
      <c r="G4028" s="122"/>
      <c r="H4028" s="95">
        <v>10000</v>
      </c>
      <c r="I4028" s="95">
        <f t="shared" si="67"/>
        <v>3789095.2600000002</v>
      </c>
    </row>
    <row r="4029" spans="1:9" x14ac:dyDescent="0.25">
      <c r="A4029" t="s">
        <v>165</v>
      </c>
      <c r="B4029" s="92">
        <v>421</v>
      </c>
      <c r="C4029" s="92">
        <v>16229</v>
      </c>
      <c r="D4029" s="93">
        <v>44867</v>
      </c>
      <c r="E4029" s="94" t="s">
        <v>3157</v>
      </c>
      <c r="F4029" s="92" t="s">
        <v>2175</v>
      </c>
      <c r="G4029" s="122"/>
      <c r="H4029" s="95">
        <v>10000</v>
      </c>
      <c r="I4029" s="95">
        <f t="shared" si="67"/>
        <v>3779095.2600000002</v>
      </c>
    </row>
    <row r="4030" spans="1:9" x14ac:dyDescent="0.25">
      <c r="B4030" s="92"/>
      <c r="C4030" s="92"/>
      <c r="D4030" s="93">
        <v>44869</v>
      </c>
      <c r="E4030" s="94" t="s">
        <v>148</v>
      </c>
      <c r="F4030" s="92" t="s">
        <v>41</v>
      </c>
      <c r="G4030" s="122">
        <v>2268000</v>
      </c>
      <c r="H4030" s="95"/>
      <c r="I4030" s="95">
        <f t="shared" si="67"/>
        <v>6047095.2599999998</v>
      </c>
    </row>
    <row r="4031" spans="1:9" x14ac:dyDescent="0.25">
      <c r="A4031" t="s">
        <v>165</v>
      </c>
      <c r="B4031" s="92">
        <v>421</v>
      </c>
      <c r="C4031" s="92">
        <v>16230</v>
      </c>
      <c r="D4031" s="93">
        <v>44872</v>
      </c>
      <c r="E4031" s="94" t="s">
        <v>2036</v>
      </c>
      <c r="F4031" s="92" t="s">
        <v>3159</v>
      </c>
      <c r="G4031" s="122"/>
      <c r="H4031" s="95">
        <v>10000</v>
      </c>
      <c r="I4031" s="95">
        <f t="shared" si="67"/>
        <v>6037095.2599999998</v>
      </c>
    </row>
    <row r="4032" spans="1:9" x14ac:dyDescent="0.25">
      <c r="A4032" t="s">
        <v>165</v>
      </c>
      <c r="B4032" s="92">
        <v>427</v>
      </c>
      <c r="C4032" s="92">
        <v>16231</v>
      </c>
      <c r="D4032" s="93">
        <v>44872</v>
      </c>
      <c r="E4032" s="94" t="s">
        <v>3160</v>
      </c>
      <c r="F4032" s="92" t="s">
        <v>1939</v>
      </c>
      <c r="G4032" s="122"/>
      <c r="H4032" s="95">
        <v>6500</v>
      </c>
      <c r="I4032" s="95">
        <f t="shared" si="67"/>
        <v>6030595.2599999998</v>
      </c>
    </row>
    <row r="4033" spans="1:9" x14ac:dyDescent="0.25">
      <c r="A4033" t="s">
        <v>165</v>
      </c>
      <c r="B4033" s="92">
        <v>421</v>
      </c>
      <c r="C4033" s="92">
        <v>16232</v>
      </c>
      <c r="D4033" s="93">
        <v>44872</v>
      </c>
      <c r="E4033" s="94" t="s">
        <v>1722</v>
      </c>
      <c r="F4033" s="92" t="s">
        <v>3161</v>
      </c>
      <c r="G4033" s="122"/>
      <c r="H4033" s="95">
        <v>5000</v>
      </c>
      <c r="I4033" s="95">
        <f t="shared" si="67"/>
        <v>6025595.2599999998</v>
      </c>
    </row>
    <row r="4034" spans="1:9" x14ac:dyDescent="0.25">
      <c r="A4034" t="s">
        <v>165</v>
      </c>
      <c r="B4034" s="92">
        <v>421</v>
      </c>
      <c r="C4034" s="92">
        <v>16233</v>
      </c>
      <c r="D4034" s="93">
        <v>44872</v>
      </c>
      <c r="E4034" s="94" t="s">
        <v>1722</v>
      </c>
      <c r="F4034" s="92" t="s">
        <v>3162</v>
      </c>
      <c r="G4034" s="122"/>
      <c r="H4034" s="95">
        <v>5000</v>
      </c>
      <c r="I4034" s="95">
        <f t="shared" si="67"/>
        <v>6020595.2599999998</v>
      </c>
    </row>
    <row r="4035" spans="1:9" x14ac:dyDescent="0.25">
      <c r="A4035" t="s">
        <v>165</v>
      </c>
      <c r="B4035" s="92">
        <v>343</v>
      </c>
      <c r="C4035" s="92">
        <v>16234</v>
      </c>
      <c r="D4035" s="93">
        <v>44872</v>
      </c>
      <c r="E4035" s="94" t="s">
        <v>3163</v>
      </c>
      <c r="F4035" s="92" t="s">
        <v>1504</v>
      </c>
      <c r="G4035" s="122"/>
      <c r="H4035" s="95">
        <v>100000</v>
      </c>
      <c r="I4035" s="95">
        <f t="shared" si="67"/>
        <v>5920595.2599999998</v>
      </c>
    </row>
    <row r="4036" spans="1:9" x14ac:dyDescent="0.25">
      <c r="A4036" t="s">
        <v>165</v>
      </c>
      <c r="B4036" s="92">
        <v>343</v>
      </c>
      <c r="C4036" s="92">
        <v>16235</v>
      </c>
      <c r="D4036" s="93">
        <v>44872</v>
      </c>
      <c r="E4036" s="94" t="s">
        <v>3164</v>
      </c>
      <c r="F4036" s="92" t="s">
        <v>1504</v>
      </c>
      <c r="G4036" s="122"/>
      <c r="H4036" s="95">
        <v>100000</v>
      </c>
      <c r="I4036" s="95">
        <f t="shared" si="67"/>
        <v>5820595.2599999998</v>
      </c>
    </row>
    <row r="4037" spans="1:9" x14ac:dyDescent="0.25">
      <c r="A4037" t="s">
        <v>165</v>
      </c>
      <c r="B4037" s="92">
        <v>343</v>
      </c>
      <c r="C4037" s="92">
        <v>16236</v>
      </c>
      <c r="D4037" s="93">
        <v>44872</v>
      </c>
      <c r="E4037" s="94" t="s">
        <v>3165</v>
      </c>
      <c r="F4037" s="92" t="s">
        <v>1504</v>
      </c>
      <c r="G4037" s="122"/>
      <c r="H4037" s="95">
        <v>100000</v>
      </c>
      <c r="I4037" s="95">
        <f t="shared" si="67"/>
        <v>5720595.2599999998</v>
      </c>
    </row>
    <row r="4038" spans="1:9" x14ac:dyDescent="0.25">
      <c r="A4038" t="s">
        <v>165</v>
      </c>
      <c r="B4038" s="92">
        <v>343</v>
      </c>
      <c r="C4038" s="92">
        <v>16237</v>
      </c>
      <c r="D4038" s="93">
        <v>44872</v>
      </c>
      <c r="E4038" s="94" t="s">
        <v>3166</v>
      </c>
      <c r="F4038" s="92" t="s">
        <v>1504</v>
      </c>
      <c r="G4038" s="122"/>
      <c r="H4038" s="95">
        <v>100000</v>
      </c>
      <c r="I4038" s="95">
        <f t="shared" si="67"/>
        <v>5620595.2599999998</v>
      </c>
    </row>
    <row r="4039" spans="1:9" x14ac:dyDescent="0.25">
      <c r="A4039" t="s">
        <v>165</v>
      </c>
      <c r="B4039" s="92">
        <v>421</v>
      </c>
      <c r="C4039" s="92">
        <v>16238</v>
      </c>
      <c r="D4039" s="93">
        <v>44874</v>
      </c>
      <c r="E4039" s="94" t="s">
        <v>3167</v>
      </c>
      <c r="F4039" s="92" t="s">
        <v>3168</v>
      </c>
      <c r="G4039" s="122"/>
      <c r="H4039" s="95">
        <v>10000</v>
      </c>
      <c r="I4039" s="95">
        <f t="shared" si="67"/>
        <v>5610595.2599999998</v>
      </c>
    </row>
    <row r="4040" spans="1:9" x14ac:dyDescent="0.25">
      <c r="A4040" t="s">
        <v>165</v>
      </c>
      <c r="B4040" s="92">
        <v>427</v>
      </c>
      <c r="C4040" s="92">
        <v>16239</v>
      </c>
      <c r="D4040" s="93">
        <v>44874</v>
      </c>
      <c r="E4040" s="94" t="s">
        <v>3169</v>
      </c>
      <c r="F4040" s="92" t="s">
        <v>3170</v>
      </c>
      <c r="G4040" s="122"/>
      <c r="H4040" s="95">
        <v>100000</v>
      </c>
      <c r="I4040" s="95">
        <f t="shared" si="67"/>
        <v>5510595.2599999998</v>
      </c>
    </row>
    <row r="4041" spans="1:9" x14ac:dyDescent="0.25">
      <c r="A4041" t="s">
        <v>165</v>
      </c>
      <c r="B4041" s="92">
        <v>421</v>
      </c>
      <c r="C4041" s="92">
        <v>16240</v>
      </c>
      <c r="D4041" s="93">
        <v>44874</v>
      </c>
      <c r="E4041" s="94" t="s">
        <v>3171</v>
      </c>
      <c r="F4041" s="92" t="s">
        <v>3172</v>
      </c>
      <c r="G4041" s="122"/>
      <c r="H4041" s="95">
        <v>35256</v>
      </c>
      <c r="I4041" s="95">
        <f t="shared" si="67"/>
        <v>5475339.2599999998</v>
      </c>
    </row>
    <row r="4042" spans="1:9" x14ac:dyDescent="0.25">
      <c r="A4042" t="s">
        <v>165</v>
      </c>
      <c r="B4042" s="92">
        <v>421</v>
      </c>
      <c r="C4042" s="92">
        <v>16241</v>
      </c>
      <c r="D4042" s="93">
        <v>44874</v>
      </c>
      <c r="E4042" s="94" t="s">
        <v>3174</v>
      </c>
      <c r="F4042" s="92" t="s">
        <v>3175</v>
      </c>
      <c r="G4042" s="122"/>
      <c r="H4042" s="95">
        <v>11500</v>
      </c>
      <c r="I4042" s="95">
        <f t="shared" si="67"/>
        <v>5463839.2599999998</v>
      </c>
    </row>
    <row r="4043" spans="1:9" x14ac:dyDescent="0.25">
      <c r="A4043" t="s">
        <v>165</v>
      </c>
      <c r="B4043" s="92">
        <v>343</v>
      </c>
      <c r="C4043" s="92">
        <v>16242</v>
      </c>
      <c r="D4043" s="93">
        <v>44874</v>
      </c>
      <c r="E4043" s="94" t="s">
        <v>3176</v>
      </c>
      <c r="F4043" s="92" t="s">
        <v>2557</v>
      </c>
      <c r="G4043" s="122"/>
      <c r="H4043" s="95">
        <v>38000</v>
      </c>
      <c r="I4043" s="95">
        <f t="shared" si="67"/>
        <v>5425839.2599999998</v>
      </c>
    </row>
    <row r="4044" spans="1:9" x14ac:dyDescent="0.25">
      <c r="A4044" t="s">
        <v>165</v>
      </c>
      <c r="B4044" s="92">
        <v>421</v>
      </c>
      <c r="C4044" s="92">
        <v>16243</v>
      </c>
      <c r="D4044" s="93">
        <v>44874</v>
      </c>
      <c r="E4044" s="94" t="s">
        <v>1722</v>
      </c>
      <c r="F4044" s="92" t="s">
        <v>3173</v>
      </c>
      <c r="G4044" s="122"/>
      <c r="H4044" s="95">
        <v>5000</v>
      </c>
      <c r="I4044" s="95">
        <f t="shared" si="67"/>
        <v>5420839.2599999998</v>
      </c>
    </row>
    <row r="4045" spans="1:9" x14ac:dyDescent="0.25">
      <c r="B4045" s="92"/>
      <c r="C4045" s="92"/>
      <c r="D4045" s="93">
        <v>44875</v>
      </c>
      <c r="E4045" s="94" t="s">
        <v>148</v>
      </c>
      <c r="F4045" s="92" t="s">
        <v>3177</v>
      </c>
      <c r="G4045" s="122">
        <v>1092087.5</v>
      </c>
      <c r="H4045" s="95"/>
      <c r="I4045" s="95">
        <f t="shared" si="67"/>
        <v>6512926.7599999998</v>
      </c>
    </row>
    <row r="4046" spans="1:9" x14ac:dyDescent="0.25">
      <c r="A4046" t="s">
        <v>165</v>
      </c>
      <c r="B4046" s="92">
        <v>421</v>
      </c>
      <c r="C4046" s="92">
        <v>16244</v>
      </c>
      <c r="D4046" s="93">
        <v>44875</v>
      </c>
      <c r="E4046" s="94" t="s">
        <v>2036</v>
      </c>
      <c r="F4046" s="92" t="s">
        <v>1896</v>
      </c>
      <c r="G4046" s="122"/>
      <c r="H4046" s="95">
        <v>10000</v>
      </c>
      <c r="I4046" s="95">
        <f t="shared" si="67"/>
        <v>6502926.7599999998</v>
      </c>
    </row>
    <row r="4047" spans="1:9" x14ac:dyDescent="0.25">
      <c r="A4047" t="s">
        <v>165</v>
      </c>
      <c r="B4047" s="92">
        <v>342</v>
      </c>
      <c r="C4047" s="92">
        <v>16245</v>
      </c>
      <c r="D4047" s="93">
        <v>44875</v>
      </c>
      <c r="E4047" s="94" t="s">
        <v>1686</v>
      </c>
      <c r="F4047" s="92" t="s">
        <v>1388</v>
      </c>
      <c r="G4047" s="122"/>
      <c r="H4047" s="95">
        <v>20000</v>
      </c>
      <c r="I4047" s="95">
        <f t="shared" si="67"/>
        <v>6482926.7599999998</v>
      </c>
    </row>
    <row r="4048" spans="1:9" x14ac:dyDescent="0.25">
      <c r="A4048" t="s">
        <v>165</v>
      </c>
      <c r="B4048" s="92">
        <v>421</v>
      </c>
      <c r="C4048" s="92">
        <v>16246</v>
      </c>
      <c r="D4048" s="93">
        <v>44875</v>
      </c>
      <c r="E4048" s="94" t="s">
        <v>3178</v>
      </c>
      <c r="F4048" s="92" t="s">
        <v>3179</v>
      </c>
      <c r="G4048" s="122"/>
      <c r="H4048" s="95">
        <v>20000</v>
      </c>
      <c r="I4048" s="95">
        <f t="shared" si="67"/>
        <v>6462926.7599999998</v>
      </c>
    </row>
    <row r="4049" spans="1:11" x14ac:dyDescent="0.25">
      <c r="A4049" t="s">
        <v>165</v>
      </c>
      <c r="B4049" s="92">
        <v>426</v>
      </c>
      <c r="C4049" s="92">
        <v>16247</v>
      </c>
      <c r="D4049" s="93">
        <v>44879</v>
      </c>
      <c r="E4049" s="94" t="s">
        <v>3180</v>
      </c>
      <c r="F4049" s="92" t="s">
        <v>3181</v>
      </c>
      <c r="G4049" s="122"/>
      <c r="H4049" s="95">
        <v>44800</v>
      </c>
      <c r="I4049" s="95">
        <f t="shared" si="67"/>
        <v>6418126.7599999998</v>
      </c>
    </row>
    <row r="4050" spans="1:11" x14ac:dyDescent="0.25">
      <c r="A4050" t="s">
        <v>165</v>
      </c>
      <c r="B4050" s="92">
        <v>421</v>
      </c>
      <c r="C4050" s="92">
        <v>16248</v>
      </c>
      <c r="D4050" s="93">
        <v>44879</v>
      </c>
      <c r="E4050" s="94" t="s">
        <v>3182</v>
      </c>
      <c r="F4050" s="92" t="s">
        <v>2897</v>
      </c>
      <c r="G4050" s="122"/>
      <c r="H4050" s="95">
        <v>6000</v>
      </c>
      <c r="I4050" s="95">
        <f t="shared" ref="I4050:I4113" si="68">+I4049+G4050-H4050</f>
        <v>6412126.7599999998</v>
      </c>
    </row>
    <row r="4051" spans="1:11" x14ac:dyDescent="0.25">
      <c r="A4051" t="s">
        <v>165</v>
      </c>
      <c r="B4051" s="92">
        <v>345</v>
      </c>
      <c r="C4051" s="92">
        <v>16249</v>
      </c>
      <c r="D4051" s="93">
        <v>44879</v>
      </c>
      <c r="E4051" s="94" t="s">
        <v>3156</v>
      </c>
      <c r="F4051" s="92" t="s">
        <v>1939</v>
      </c>
      <c r="G4051" s="122"/>
      <c r="H4051" s="95">
        <v>50000</v>
      </c>
      <c r="I4051" s="95">
        <f t="shared" si="68"/>
        <v>6362126.7599999998</v>
      </c>
    </row>
    <row r="4052" spans="1:11" x14ac:dyDescent="0.25">
      <c r="A4052" t="s">
        <v>165</v>
      </c>
      <c r="B4052" s="92">
        <v>421</v>
      </c>
      <c r="C4052" s="92">
        <v>16250</v>
      </c>
      <c r="D4052" s="93">
        <v>44879</v>
      </c>
      <c r="E4052" s="94" t="s">
        <v>3183</v>
      </c>
      <c r="F4052" s="92" t="s">
        <v>3184</v>
      </c>
      <c r="G4052" s="122"/>
      <c r="H4052" s="95">
        <v>20000</v>
      </c>
      <c r="I4052" s="95">
        <f t="shared" si="68"/>
        <v>6342126.7599999998</v>
      </c>
    </row>
    <row r="4053" spans="1:11" x14ac:dyDescent="0.25">
      <c r="A4053" t="s">
        <v>165</v>
      </c>
      <c r="B4053" s="92">
        <v>421</v>
      </c>
      <c r="C4053" s="92">
        <v>16251</v>
      </c>
      <c r="D4053" s="93">
        <v>44879</v>
      </c>
      <c r="E4053" s="94" t="s">
        <v>3185</v>
      </c>
      <c r="F4053" s="92" t="s">
        <v>3186</v>
      </c>
      <c r="G4053" s="122"/>
      <c r="H4053" s="95">
        <v>5000</v>
      </c>
      <c r="I4053" s="95">
        <f t="shared" si="68"/>
        <v>6337126.7599999998</v>
      </c>
    </row>
    <row r="4054" spans="1:11" x14ac:dyDescent="0.25">
      <c r="B4054" s="92"/>
      <c r="C4054" s="92">
        <v>16252</v>
      </c>
      <c r="D4054" s="93">
        <v>44879</v>
      </c>
      <c r="E4054" s="94" t="s">
        <v>64</v>
      </c>
      <c r="F4054" s="92" t="s">
        <v>43</v>
      </c>
      <c r="G4054" s="122"/>
      <c r="H4054" s="95"/>
      <c r="I4054" s="95">
        <f t="shared" si="68"/>
        <v>6337126.7599999998</v>
      </c>
    </row>
    <row r="4055" spans="1:11" x14ac:dyDescent="0.25">
      <c r="B4055" s="92"/>
      <c r="C4055" s="92">
        <v>16253</v>
      </c>
      <c r="D4055" s="93">
        <v>44879</v>
      </c>
      <c r="E4055" s="94" t="s">
        <v>64</v>
      </c>
      <c r="F4055" s="92" t="s">
        <v>43</v>
      </c>
      <c r="G4055" s="122"/>
      <c r="H4055" s="95"/>
      <c r="I4055" s="95">
        <f t="shared" si="68"/>
        <v>6337126.7599999998</v>
      </c>
    </row>
    <row r="4056" spans="1:11" x14ac:dyDescent="0.25">
      <c r="A4056" t="s">
        <v>165</v>
      </c>
      <c r="B4056" s="92">
        <v>343</v>
      </c>
      <c r="C4056" s="92">
        <v>16254</v>
      </c>
      <c r="D4056" s="93">
        <v>44879</v>
      </c>
      <c r="E4056" s="94" t="s">
        <v>3152</v>
      </c>
      <c r="F4056" s="92" t="s">
        <v>1504</v>
      </c>
      <c r="G4056" s="122"/>
      <c r="H4056" s="95">
        <v>100000</v>
      </c>
      <c r="I4056" s="95">
        <f t="shared" si="68"/>
        <v>6237126.7599999998</v>
      </c>
    </row>
    <row r="4057" spans="1:11" x14ac:dyDescent="0.25">
      <c r="A4057" t="s">
        <v>165</v>
      </c>
      <c r="B4057" s="92">
        <v>344</v>
      </c>
      <c r="C4057" s="92">
        <v>16255</v>
      </c>
      <c r="D4057" s="93">
        <v>44880</v>
      </c>
      <c r="E4057" s="94" t="s">
        <v>3187</v>
      </c>
      <c r="F4057" s="92" t="s">
        <v>3188</v>
      </c>
      <c r="G4057" s="122"/>
      <c r="H4057" s="95">
        <v>5000</v>
      </c>
      <c r="I4057" s="95">
        <f t="shared" si="68"/>
        <v>6232126.7599999998</v>
      </c>
    </row>
    <row r="4058" spans="1:11" x14ac:dyDescent="0.25">
      <c r="A4058" t="s">
        <v>165</v>
      </c>
      <c r="B4058" s="92">
        <v>421</v>
      </c>
      <c r="C4058" s="92">
        <v>16256</v>
      </c>
      <c r="D4058" s="93">
        <v>44880</v>
      </c>
      <c r="E4058" s="94" t="s">
        <v>2406</v>
      </c>
      <c r="F4058" s="92" t="s">
        <v>208</v>
      </c>
      <c r="G4058" s="122"/>
      <c r="H4058" s="95">
        <v>5000</v>
      </c>
      <c r="I4058" s="95">
        <f t="shared" si="68"/>
        <v>6227126.7599999998</v>
      </c>
    </row>
    <row r="4059" spans="1:11" x14ac:dyDescent="0.25">
      <c r="B4059" s="92"/>
      <c r="C4059" s="92">
        <v>16257</v>
      </c>
      <c r="D4059" s="93">
        <v>44880</v>
      </c>
      <c r="E4059" s="94" t="s">
        <v>64</v>
      </c>
      <c r="F4059" s="92" t="s">
        <v>43</v>
      </c>
      <c r="G4059" s="122"/>
      <c r="H4059" s="95"/>
      <c r="I4059" s="95">
        <f t="shared" si="68"/>
        <v>6227126.7599999998</v>
      </c>
    </row>
    <row r="4060" spans="1:11" x14ac:dyDescent="0.25">
      <c r="A4060" t="s">
        <v>165</v>
      </c>
      <c r="B4060" s="92">
        <v>241</v>
      </c>
      <c r="C4060" s="92">
        <v>16258</v>
      </c>
      <c r="D4060" s="93">
        <v>44880</v>
      </c>
      <c r="E4060" s="94" t="s">
        <v>3189</v>
      </c>
      <c r="F4060" s="92" t="s">
        <v>2366</v>
      </c>
      <c r="G4060" s="122"/>
      <c r="H4060" s="95">
        <v>9618</v>
      </c>
      <c r="I4060" s="95">
        <f t="shared" si="68"/>
        <v>6217508.7599999998</v>
      </c>
    </row>
    <row r="4061" spans="1:11" x14ac:dyDescent="0.25">
      <c r="A4061" t="s">
        <v>165</v>
      </c>
      <c r="B4061" s="92">
        <v>213</v>
      </c>
      <c r="C4061" s="92">
        <v>16259</v>
      </c>
      <c r="D4061" s="93">
        <v>44880</v>
      </c>
      <c r="E4061" s="94" t="s">
        <v>3190</v>
      </c>
      <c r="F4061" s="92" t="s">
        <v>2366</v>
      </c>
      <c r="G4061" s="122"/>
      <c r="H4061" s="95">
        <v>9576.25</v>
      </c>
      <c r="I4061" s="95">
        <f t="shared" si="68"/>
        <v>6207932.5099999998</v>
      </c>
    </row>
    <row r="4062" spans="1:11" x14ac:dyDescent="0.25">
      <c r="A4062" t="s">
        <v>165</v>
      </c>
      <c r="B4062" s="92">
        <v>231</v>
      </c>
      <c r="C4062" s="92">
        <v>16260</v>
      </c>
      <c r="D4062" s="93">
        <v>44880</v>
      </c>
      <c r="E4062" s="94" t="s">
        <v>2321</v>
      </c>
      <c r="F4062" s="92" t="s">
        <v>3191</v>
      </c>
      <c r="G4062" s="122"/>
      <c r="H4062" s="95">
        <v>22800</v>
      </c>
      <c r="I4062" s="95">
        <f t="shared" si="68"/>
        <v>6185132.5099999998</v>
      </c>
      <c r="K4062" s="57" t="s">
        <v>166</v>
      </c>
    </row>
    <row r="4063" spans="1:11" x14ac:dyDescent="0.25">
      <c r="A4063" t="s">
        <v>165</v>
      </c>
      <c r="B4063" s="92">
        <v>421</v>
      </c>
      <c r="C4063" s="92">
        <v>16261</v>
      </c>
      <c r="D4063" s="93">
        <v>44880</v>
      </c>
      <c r="E4063" s="94" t="s">
        <v>3192</v>
      </c>
      <c r="F4063" s="92" t="s">
        <v>3193</v>
      </c>
      <c r="G4063" s="122"/>
      <c r="H4063" s="95">
        <v>10000</v>
      </c>
      <c r="I4063" s="95">
        <f t="shared" si="68"/>
        <v>6175132.5099999998</v>
      </c>
    </row>
    <row r="4064" spans="1:11" x14ac:dyDescent="0.25">
      <c r="A4064" t="s">
        <v>165</v>
      </c>
      <c r="B4064" s="92">
        <v>427</v>
      </c>
      <c r="C4064" s="92">
        <v>16262</v>
      </c>
      <c r="D4064" s="93">
        <v>44881</v>
      </c>
      <c r="E4064" s="94" t="s">
        <v>3194</v>
      </c>
      <c r="F4064" s="92" t="s">
        <v>3195</v>
      </c>
      <c r="G4064" s="122"/>
      <c r="H4064" s="95">
        <v>1299898.17</v>
      </c>
      <c r="I4064" s="95">
        <f t="shared" si="68"/>
        <v>4875234.34</v>
      </c>
    </row>
    <row r="4065" spans="1:9" x14ac:dyDescent="0.25">
      <c r="A4065" t="s">
        <v>165</v>
      </c>
      <c r="B4065" s="92">
        <v>427</v>
      </c>
      <c r="C4065" s="92">
        <v>16263</v>
      </c>
      <c r="D4065" s="93">
        <v>44881</v>
      </c>
      <c r="E4065" s="94" t="s">
        <v>3196</v>
      </c>
      <c r="F4065" s="92" t="s">
        <v>3170</v>
      </c>
      <c r="G4065" s="122"/>
      <c r="H4065" s="95">
        <v>100000</v>
      </c>
      <c r="I4065" s="95">
        <f t="shared" si="68"/>
        <v>4775234.34</v>
      </c>
    </row>
    <row r="4066" spans="1:9" x14ac:dyDescent="0.25">
      <c r="B4066" s="92"/>
      <c r="C4066" s="92">
        <v>16264</v>
      </c>
      <c r="D4066" s="93">
        <v>44881</v>
      </c>
      <c r="E4066" s="94" t="s">
        <v>64</v>
      </c>
      <c r="F4066" s="92" t="s">
        <v>43</v>
      </c>
      <c r="G4066" s="122"/>
      <c r="H4066" s="95"/>
      <c r="I4066" s="95">
        <f t="shared" si="68"/>
        <v>4775234.34</v>
      </c>
    </row>
    <row r="4067" spans="1:9" x14ac:dyDescent="0.25">
      <c r="A4067" t="s">
        <v>165</v>
      </c>
      <c r="B4067" s="92">
        <v>299</v>
      </c>
      <c r="C4067" s="92">
        <v>16265</v>
      </c>
      <c r="D4067" s="93">
        <v>44881</v>
      </c>
      <c r="E4067" s="94" t="s">
        <v>3197</v>
      </c>
      <c r="F4067" s="92" t="s">
        <v>336</v>
      </c>
      <c r="G4067" s="122"/>
      <c r="H4067" s="95">
        <v>5598.5</v>
      </c>
      <c r="I4067" s="95">
        <f t="shared" si="68"/>
        <v>4769635.84</v>
      </c>
    </row>
    <row r="4068" spans="1:9" x14ac:dyDescent="0.25">
      <c r="A4068" t="s">
        <v>165</v>
      </c>
      <c r="B4068" s="92">
        <v>299</v>
      </c>
      <c r="C4068" s="92">
        <v>16266</v>
      </c>
      <c r="D4068" s="93">
        <v>44881</v>
      </c>
      <c r="E4068" s="94" t="s">
        <v>3198</v>
      </c>
      <c r="F4068" s="92" t="s">
        <v>336</v>
      </c>
      <c r="G4068" s="122"/>
      <c r="H4068" s="95">
        <v>11539.3</v>
      </c>
      <c r="I4068" s="95">
        <f t="shared" si="68"/>
        <v>4758096.54</v>
      </c>
    </row>
    <row r="4069" spans="1:9" x14ac:dyDescent="0.25">
      <c r="A4069" t="s">
        <v>165</v>
      </c>
      <c r="B4069" s="92">
        <v>426</v>
      </c>
      <c r="C4069" s="92">
        <v>16267</v>
      </c>
      <c r="D4069" s="93">
        <v>44881</v>
      </c>
      <c r="E4069" s="94" t="s">
        <v>3199</v>
      </c>
      <c r="F4069" s="92" t="s">
        <v>3200</v>
      </c>
      <c r="G4069" s="122"/>
      <c r="H4069" s="95">
        <v>100000</v>
      </c>
      <c r="I4069" s="95">
        <f t="shared" si="68"/>
        <v>4658096.54</v>
      </c>
    </row>
    <row r="4070" spans="1:9" x14ac:dyDescent="0.25">
      <c r="A4070" t="s">
        <v>165</v>
      </c>
      <c r="B4070" s="92">
        <v>421</v>
      </c>
      <c r="C4070" s="92">
        <v>16268</v>
      </c>
      <c r="D4070" s="93">
        <v>44881</v>
      </c>
      <c r="E4070" s="94" t="s">
        <v>62</v>
      </c>
      <c r="F4070" s="92" t="s">
        <v>3201</v>
      </c>
      <c r="G4070" s="122"/>
      <c r="H4070" s="95">
        <v>5000</v>
      </c>
      <c r="I4070" s="95">
        <f t="shared" si="68"/>
        <v>4653096.54</v>
      </c>
    </row>
    <row r="4071" spans="1:9" x14ac:dyDescent="0.25">
      <c r="A4071" t="s">
        <v>165</v>
      </c>
      <c r="B4071" s="92">
        <v>427</v>
      </c>
      <c r="C4071" s="92">
        <v>16269</v>
      </c>
      <c r="D4071" s="93">
        <v>44881</v>
      </c>
      <c r="E4071" s="94" t="s">
        <v>3202</v>
      </c>
      <c r="F4071" s="92" t="s">
        <v>1896</v>
      </c>
      <c r="G4071" s="122"/>
      <c r="H4071" s="95">
        <v>49500</v>
      </c>
      <c r="I4071" s="95">
        <f t="shared" si="68"/>
        <v>4603596.54</v>
      </c>
    </row>
    <row r="4072" spans="1:9" x14ac:dyDescent="0.25">
      <c r="A4072" t="s">
        <v>165</v>
      </c>
      <c r="B4072" s="92">
        <v>221</v>
      </c>
      <c r="C4072" s="92">
        <v>16270</v>
      </c>
      <c r="D4072" s="93">
        <v>44882</v>
      </c>
      <c r="E4072" s="94" t="s">
        <v>3203</v>
      </c>
      <c r="F4072" s="92" t="s">
        <v>1641</v>
      </c>
      <c r="G4072" s="122"/>
      <c r="H4072" s="95">
        <v>89813.53</v>
      </c>
      <c r="I4072" s="95">
        <f t="shared" si="68"/>
        <v>4513783.01</v>
      </c>
    </row>
    <row r="4073" spans="1:9" x14ac:dyDescent="0.25">
      <c r="A4073" t="s">
        <v>165</v>
      </c>
      <c r="B4073" s="92">
        <v>421</v>
      </c>
      <c r="C4073" s="92">
        <v>16271</v>
      </c>
      <c r="D4073" s="93">
        <v>44882</v>
      </c>
      <c r="E4073" s="94" t="s">
        <v>3204</v>
      </c>
      <c r="F4073" s="92" t="s">
        <v>1939</v>
      </c>
      <c r="G4073" s="122"/>
      <c r="H4073" s="95">
        <v>53578.54</v>
      </c>
      <c r="I4073" s="95">
        <f t="shared" si="68"/>
        <v>4460204.47</v>
      </c>
    </row>
    <row r="4074" spans="1:9" x14ac:dyDescent="0.25">
      <c r="A4074" t="s">
        <v>165</v>
      </c>
      <c r="B4074" s="92">
        <v>421</v>
      </c>
      <c r="C4074" s="92">
        <v>16272</v>
      </c>
      <c r="D4074" s="93">
        <v>44883</v>
      </c>
      <c r="E4074" s="94" t="s">
        <v>174</v>
      </c>
      <c r="F4074" s="92" t="s">
        <v>3208</v>
      </c>
      <c r="G4074" s="122"/>
      <c r="H4074" s="95">
        <v>10000</v>
      </c>
      <c r="I4074" s="95">
        <f t="shared" si="68"/>
        <v>4450204.47</v>
      </c>
    </row>
    <row r="4075" spans="1:9" x14ac:dyDescent="0.25">
      <c r="A4075" t="s">
        <v>165</v>
      </c>
      <c r="B4075" s="92">
        <v>421</v>
      </c>
      <c r="C4075" s="92">
        <v>16273</v>
      </c>
      <c r="D4075" s="93">
        <v>44883</v>
      </c>
      <c r="E4075" s="94" t="s">
        <v>3209</v>
      </c>
      <c r="F4075" s="92" t="s">
        <v>3210</v>
      </c>
      <c r="G4075" s="122"/>
      <c r="H4075" s="95">
        <v>10000</v>
      </c>
      <c r="I4075" s="95">
        <f t="shared" si="68"/>
        <v>4440204.47</v>
      </c>
    </row>
    <row r="4076" spans="1:9" x14ac:dyDescent="0.25">
      <c r="A4076" t="s">
        <v>165</v>
      </c>
      <c r="B4076" s="92">
        <v>421</v>
      </c>
      <c r="C4076" s="92">
        <v>16274</v>
      </c>
      <c r="D4076" s="93">
        <v>44885</v>
      </c>
      <c r="E4076" s="94" t="s">
        <v>3211</v>
      </c>
      <c r="F4076" s="92" t="s">
        <v>3212</v>
      </c>
      <c r="G4076" s="122"/>
      <c r="H4076" s="95">
        <v>20000</v>
      </c>
      <c r="I4076" s="95">
        <f t="shared" si="68"/>
        <v>4420204.47</v>
      </c>
    </row>
    <row r="4077" spans="1:9" x14ac:dyDescent="0.25">
      <c r="A4077" t="s">
        <v>165</v>
      </c>
      <c r="B4077" s="92">
        <v>421</v>
      </c>
      <c r="C4077" s="92">
        <v>16275</v>
      </c>
      <c r="D4077" s="93">
        <v>44887</v>
      </c>
      <c r="E4077" s="94" t="s">
        <v>3117</v>
      </c>
      <c r="F4077" s="92" t="s">
        <v>1953</v>
      </c>
      <c r="G4077" s="122"/>
      <c r="H4077" s="95">
        <v>5000</v>
      </c>
      <c r="I4077" s="95">
        <f t="shared" si="68"/>
        <v>4415204.47</v>
      </c>
    </row>
    <row r="4078" spans="1:9" x14ac:dyDescent="0.25">
      <c r="A4078" t="s">
        <v>165</v>
      </c>
      <c r="B4078" s="92">
        <v>421</v>
      </c>
      <c r="C4078" s="92">
        <v>16276</v>
      </c>
      <c r="D4078" s="93">
        <v>44887</v>
      </c>
      <c r="E4078" s="94" t="s">
        <v>3213</v>
      </c>
      <c r="F4078" s="92" t="s">
        <v>2790</v>
      </c>
      <c r="G4078" s="122"/>
      <c r="H4078" s="95">
        <v>6000</v>
      </c>
      <c r="I4078" s="95">
        <f t="shared" si="68"/>
        <v>4409204.47</v>
      </c>
    </row>
    <row r="4079" spans="1:9" x14ac:dyDescent="0.25">
      <c r="B4079" s="92"/>
      <c r="C4079" s="92">
        <v>16277</v>
      </c>
      <c r="D4079" s="93">
        <v>44887</v>
      </c>
      <c r="E4079" s="94" t="s">
        <v>64</v>
      </c>
      <c r="F4079" s="92" t="s">
        <v>43</v>
      </c>
      <c r="G4079" s="122"/>
      <c r="H4079" s="95"/>
      <c r="I4079" s="95">
        <f t="shared" si="68"/>
        <v>4409204.47</v>
      </c>
    </row>
    <row r="4080" spans="1:9" x14ac:dyDescent="0.25">
      <c r="A4080" t="s">
        <v>165</v>
      </c>
      <c r="B4080" s="92">
        <v>122</v>
      </c>
      <c r="C4080" s="92">
        <v>16278</v>
      </c>
      <c r="D4080" s="93">
        <v>44887</v>
      </c>
      <c r="E4080" s="94" t="s">
        <v>2540</v>
      </c>
      <c r="F4080" s="92" t="s">
        <v>2053</v>
      </c>
      <c r="G4080" s="122"/>
      <c r="H4080" s="95">
        <v>15000</v>
      </c>
      <c r="I4080" s="95">
        <f t="shared" si="68"/>
        <v>4394204.47</v>
      </c>
    </row>
    <row r="4081" spans="1:9" x14ac:dyDescent="0.25">
      <c r="A4081" t="s">
        <v>165</v>
      </c>
      <c r="B4081" s="92">
        <v>122</v>
      </c>
      <c r="C4081" s="92">
        <v>16279</v>
      </c>
      <c r="D4081" s="93">
        <v>44887</v>
      </c>
      <c r="E4081" s="94" t="s">
        <v>2543</v>
      </c>
      <c r="F4081" s="92" t="s">
        <v>2054</v>
      </c>
      <c r="G4081" s="122"/>
      <c r="H4081" s="95">
        <v>15000</v>
      </c>
      <c r="I4081" s="95">
        <f t="shared" si="68"/>
        <v>4379204.47</v>
      </c>
    </row>
    <row r="4082" spans="1:9" x14ac:dyDescent="0.25">
      <c r="B4082" s="92">
        <v>122</v>
      </c>
      <c r="C4082" s="92">
        <v>16280</v>
      </c>
      <c r="D4082" s="93">
        <v>44887</v>
      </c>
      <c r="E4082" s="94" t="s">
        <v>2123</v>
      </c>
      <c r="F4082" s="92" t="s">
        <v>1963</v>
      </c>
      <c r="G4082" s="122"/>
      <c r="H4082" s="95">
        <v>6000</v>
      </c>
      <c r="I4082" s="95">
        <f t="shared" si="68"/>
        <v>4373204.47</v>
      </c>
    </row>
    <row r="4083" spans="1:9" x14ac:dyDescent="0.25">
      <c r="A4083" t="s">
        <v>165</v>
      </c>
      <c r="B4083" s="92">
        <v>122</v>
      </c>
      <c r="C4083" s="92">
        <v>16281</v>
      </c>
      <c r="D4083" s="93">
        <v>44887</v>
      </c>
      <c r="E4083" s="94" t="s">
        <v>2196</v>
      </c>
      <c r="F4083" s="92" t="s">
        <v>1896</v>
      </c>
      <c r="G4083" s="122"/>
      <c r="H4083" s="95">
        <v>18000</v>
      </c>
      <c r="I4083" s="95">
        <f t="shared" si="68"/>
        <v>4355204.47</v>
      </c>
    </row>
    <row r="4084" spans="1:9" x14ac:dyDescent="0.25">
      <c r="A4084" t="s">
        <v>165</v>
      </c>
      <c r="B4084" s="92">
        <v>122</v>
      </c>
      <c r="C4084" s="92">
        <v>16282</v>
      </c>
      <c r="D4084" s="93">
        <v>44887</v>
      </c>
      <c r="E4084" s="94" t="s">
        <v>2112</v>
      </c>
      <c r="F4084" s="92" t="s">
        <v>3214</v>
      </c>
      <c r="G4084" s="122"/>
      <c r="H4084" s="95">
        <v>15000</v>
      </c>
      <c r="I4084" s="95">
        <f t="shared" si="68"/>
        <v>4340204.47</v>
      </c>
    </row>
    <row r="4085" spans="1:9" x14ac:dyDescent="0.25">
      <c r="A4085" t="s">
        <v>165</v>
      </c>
      <c r="B4085" s="92">
        <v>122</v>
      </c>
      <c r="C4085" s="92">
        <v>16283</v>
      </c>
      <c r="D4085" s="93">
        <v>44887</v>
      </c>
      <c r="E4085" s="94" t="s">
        <v>2113</v>
      </c>
      <c r="F4085" s="92" t="s">
        <v>1821</v>
      </c>
      <c r="G4085" s="122"/>
      <c r="H4085" s="95">
        <v>15000</v>
      </c>
      <c r="I4085" s="95">
        <f t="shared" si="68"/>
        <v>4325204.47</v>
      </c>
    </row>
    <row r="4086" spans="1:9" x14ac:dyDescent="0.25">
      <c r="B4086" s="92">
        <v>122</v>
      </c>
      <c r="C4086" s="92">
        <v>16284</v>
      </c>
      <c r="D4086" s="93">
        <v>44887</v>
      </c>
      <c r="E4086" s="94" t="s">
        <v>2854</v>
      </c>
      <c r="F4086" s="92" t="s">
        <v>2415</v>
      </c>
      <c r="G4086" s="122"/>
      <c r="H4086" s="95">
        <v>15000</v>
      </c>
      <c r="I4086" s="95">
        <f t="shared" si="68"/>
        <v>4310204.47</v>
      </c>
    </row>
    <row r="4087" spans="1:9" x14ac:dyDescent="0.25">
      <c r="A4087" t="s">
        <v>165</v>
      </c>
      <c r="B4087" s="92">
        <v>122</v>
      </c>
      <c r="C4087" s="92">
        <v>16285</v>
      </c>
      <c r="D4087" s="93">
        <v>44887</v>
      </c>
      <c r="E4087" s="94" t="s">
        <v>2113</v>
      </c>
      <c r="F4087" s="92" t="s">
        <v>1866</v>
      </c>
      <c r="G4087" s="122"/>
      <c r="H4087" s="95">
        <v>12000</v>
      </c>
      <c r="I4087" s="95">
        <f t="shared" si="68"/>
        <v>4298204.47</v>
      </c>
    </row>
    <row r="4088" spans="1:9" x14ac:dyDescent="0.25">
      <c r="A4088" t="s">
        <v>165</v>
      </c>
      <c r="B4088" s="92">
        <v>122</v>
      </c>
      <c r="C4088" s="92">
        <v>16286</v>
      </c>
      <c r="D4088" s="93">
        <v>44887</v>
      </c>
      <c r="E4088" s="94" t="s">
        <v>2117</v>
      </c>
      <c r="F4088" s="92" t="s">
        <v>2858</v>
      </c>
      <c r="G4088" s="122"/>
      <c r="H4088" s="95">
        <v>12000</v>
      </c>
      <c r="I4088" s="95">
        <f t="shared" si="68"/>
        <v>4286204.47</v>
      </c>
    </row>
    <row r="4089" spans="1:9" x14ac:dyDescent="0.25">
      <c r="A4089" t="s">
        <v>165</v>
      </c>
      <c r="B4089" s="92">
        <v>122</v>
      </c>
      <c r="C4089" s="92">
        <v>16287</v>
      </c>
      <c r="D4089" s="93">
        <v>44887</v>
      </c>
      <c r="E4089" s="94" t="s">
        <v>2540</v>
      </c>
      <c r="F4089" s="92" t="s">
        <v>3215</v>
      </c>
      <c r="G4089" s="122"/>
      <c r="H4089" s="95">
        <v>12000</v>
      </c>
      <c r="I4089" s="95">
        <f t="shared" si="68"/>
        <v>4274204.47</v>
      </c>
    </row>
    <row r="4090" spans="1:9" x14ac:dyDescent="0.25">
      <c r="A4090" t="s">
        <v>165</v>
      </c>
      <c r="B4090" s="92">
        <v>122</v>
      </c>
      <c r="C4090" s="92">
        <v>16288</v>
      </c>
      <c r="D4090" s="93">
        <v>44887</v>
      </c>
      <c r="E4090" s="94" t="s">
        <v>2984</v>
      </c>
      <c r="F4090" s="92" t="s">
        <v>2985</v>
      </c>
      <c r="G4090" s="122"/>
      <c r="H4090" s="95">
        <v>12000</v>
      </c>
      <c r="I4090" s="95">
        <f t="shared" si="68"/>
        <v>4262204.47</v>
      </c>
    </row>
    <row r="4091" spans="1:9" x14ac:dyDescent="0.25">
      <c r="A4091" t="s">
        <v>165</v>
      </c>
      <c r="B4091" s="92">
        <v>122</v>
      </c>
      <c r="C4091" s="92">
        <v>16289</v>
      </c>
      <c r="D4091" s="93">
        <v>44887</v>
      </c>
      <c r="E4091" s="94" t="s">
        <v>2114</v>
      </c>
      <c r="F4091" s="92" t="s">
        <v>1895</v>
      </c>
      <c r="G4091" s="122"/>
      <c r="H4091" s="95">
        <v>10000</v>
      </c>
      <c r="I4091" s="95">
        <f t="shared" si="68"/>
        <v>4252204.47</v>
      </c>
    </row>
    <row r="4092" spans="1:9" x14ac:dyDescent="0.25">
      <c r="A4092" t="s">
        <v>165</v>
      </c>
      <c r="B4092" s="92">
        <v>122</v>
      </c>
      <c r="C4092" s="92">
        <v>16290</v>
      </c>
      <c r="D4092" s="93">
        <v>44887</v>
      </c>
      <c r="E4092" s="94" t="s">
        <v>2118</v>
      </c>
      <c r="F4092" s="92" t="s">
        <v>1582</v>
      </c>
      <c r="G4092" s="122"/>
      <c r="H4092" s="95">
        <v>10000</v>
      </c>
      <c r="I4092" s="95">
        <f t="shared" si="68"/>
        <v>4242204.47</v>
      </c>
    </row>
    <row r="4093" spans="1:9" x14ac:dyDescent="0.25">
      <c r="A4093" t="s">
        <v>165</v>
      </c>
      <c r="B4093" s="92">
        <v>122</v>
      </c>
      <c r="C4093" s="92">
        <v>16291</v>
      </c>
      <c r="D4093" s="93">
        <v>44887</v>
      </c>
      <c r="E4093" s="94" t="s">
        <v>2541</v>
      </c>
      <c r="F4093" s="92" t="s">
        <v>1534</v>
      </c>
      <c r="G4093" s="122"/>
      <c r="H4093" s="95">
        <v>10000</v>
      </c>
      <c r="I4093" s="95">
        <f t="shared" si="68"/>
        <v>4232204.47</v>
      </c>
    </row>
    <row r="4094" spans="1:9" x14ac:dyDescent="0.25">
      <c r="A4094" t="s">
        <v>165</v>
      </c>
      <c r="B4094" s="92">
        <v>122</v>
      </c>
      <c r="C4094" s="92">
        <v>16292</v>
      </c>
      <c r="D4094" s="93">
        <v>44887</v>
      </c>
      <c r="E4094" s="94" t="s">
        <v>2115</v>
      </c>
      <c r="F4094" s="92" t="s">
        <v>1753</v>
      </c>
      <c r="G4094" s="122"/>
      <c r="H4094" s="95">
        <v>10000</v>
      </c>
      <c r="I4094" s="95">
        <f t="shared" si="68"/>
        <v>4222204.47</v>
      </c>
    </row>
    <row r="4095" spans="1:9" x14ac:dyDescent="0.25">
      <c r="A4095" t="s">
        <v>165</v>
      </c>
      <c r="B4095" s="92">
        <v>122</v>
      </c>
      <c r="C4095" s="92">
        <v>16293</v>
      </c>
      <c r="D4095" s="93">
        <v>44887</v>
      </c>
      <c r="E4095" s="94" t="s">
        <v>2119</v>
      </c>
      <c r="F4095" s="92" t="s">
        <v>1977</v>
      </c>
      <c r="G4095" s="122"/>
      <c r="H4095" s="95">
        <v>9000</v>
      </c>
      <c r="I4095" s="95">
        <f t="shared" si="68"/>
        <v>4213204.47</v>
      </c>
    </row>
    <row r="4096" spans="1:9" x14ac:dyDescent="0.25">
      <c r="B4096" s="92">
        <v>122</v>
      </c>
      <c r="C4096" s="92">
        <v>16294</v>
      </c>
      <c r="D4096" s="93">
        <v>44887</v>
      </c>
      <c r="E4096" s="94" t="s">
        <v>2114</v>
      </c>
      <c r="F4096" s="92" t="s">
        <v>3054</v>
      </c>
      <c r="G4096" s="122"/>
      <c r="H4096" s="95">
        <v>8000</v>
      </c>
      <c r="I4096" s="95">
        <f t="shared" si="68"/>
        <v>4205204.47</v>
      </c>
    </row>
    <row r="4097" spans="1:9" x14ac:dyDescent="0.25">
      <c r="A4097" t="s">
        <v>165</v>
      </c>
      <c r="B4097" s="92"/>
      <c r="C4097" s="92">
        <v>16295</v>
      </c>
      <c r="D4097" s="93">
        <v>44888</v>
      </c>
      <c r="E4097" s="94" t="s">
        <v>64</v>
      </c>
      <c r="F4097" s="92" t="s">
        <v>43</v>
      </c>
      <c r="G4097" s="122"/>
      <c r="H4097" s="95"/>
      <c r="I4097" s="95">
        <f t="shared" si="68"/>
        <v>4205204.47</v>
      </c>
    </row>
    <row r="4098" spans="1:9" x14ac:dyDescent="0.25">
      <c r="A4098" t="s">
        <v>165</v>
      </c>
      <c r="B4098" s="92">
        <v>426</v>
      </c>
      <c r="C4098" s="92">
        <v>16296</v>
      </c>
      <c r="D4098" s="93">
        <v>44889</v>
      </c>
      <c r="E4098" s="94" t="s">
        <v>3216</v>
      </c>
      <c r="F4098" s="92" t="s">
        <v>1939</v>
      </c>
      <c r="G4098" s="122"/>
      <c r="H4098" s="95">
        <v>500000</v>
      </c>
      <c r="I4098" s="95">
        <f t="shared" si="68"/>
        <v>3705204.4699999997</v>
      </c>
    </row>
    <row r="4099" spans="1:9" x14ac:dyDescent="0.25">
      <c r="A4099" t="s">
        <v>165</v>
      </c>
      <c r="B4099" s="92">
        <v>241</v>
      </c>
      <c r="C4099" s="92">
        <v>16297</v>
      </c>
      <c r="D4099" s="93">
        <v>44889</v>
      </c>
      <c r="E4099" s="94" t="s">
        <v>3217</v>
      </c>
      <c r="F4099" s="92" t="s">
        <v>1939</v>
      </c>
      <c r="G4099" s="122"/>
      <c r="H4099" s="95">
        <v>40000</v>
      </c>
      <c r="I4099" s="95">
        <f t="shared" si="68"/>
        <v>3665204.4699999997</v>
      </c>
    </row>
    <row r="4100" spans="1:9" x14ac:dyDescent="0.25">
      <c r="B4100" s="92"/>
      <c r="C4100" s="92"/>
      <c r="D4100" s="93">
        <v>44889</v>
      </c>
      <c r="E4100" s="94" t="s">
        <v>3216</v>
      </c>
      <c r="F4100" s="92" t="s">
        <v>41</v>
      </c>
      <c r="G4100" s="122">
        <v>500000</v>
      </c>
      <c r="H4100" s="95"/>
      <c r="I4100" s="95">
        <f t="shared" si="68"/>
        <v>4165204.4699999997</v>
      </c>
    </row>
    <row r="4101" spans="1:9" x14ac:dyDescent="0.25">
      <c r="A4101" t="s">
        <v>165</v>
      </c>
      <c r="B4101" s="92">
        <v>421</v>
      </c>
      <c r="C4101" s="92">
        <v>16298</v>
      </c>
      <c r="D4101" s="93">
        <v>44890</v>
      </c>
      <c r="E4101" s="94" t="s">
        <v>3219</v>
      </c>
      <c r="F4101" s="92" t="s">
        <v>3220</v>
      </c>
      <c r="G4101" s="122"/>
      <c r="H4101" s="95">
        <v>5000</v>
      </c>
      <c r="I4101" s="95">
        <f t="shared" si="68"/>
        <v>4160204.4699999997</v>
      </c>
    </row>
    <row r="4102" spans="1:9" x14ac:dyDescent="0.25">
      <c r="A4102" t="s">
        <v>165</v>
      </c>
      <c r="B4102" s="92">
        <v>427</v>
      </c>
      <c r="C4102" s="92">
        <v>16299</v>
      </c>
      <c r="D4102" s="93">
        <v>44890</v>
      </c>
      <c r="E4102" s="94" t="s">
        <v>3218</v>
      </c>
      <c r="F4102" s="92" t="s">
        <v>1939</v>
      </c>
      <c r="G4102" s="122"/>
      <c r="H4102" s="95">
        <v>35200</v>
      </c>
      <c r="I4102" s="95">
        <f t="shared" si="68"/>
        <v>4125004.4699999997</v>
      </c>
    </row>
    <row r="4103" spans="1:9" x14ac:dyDescent="0.25">
      <c r="A4103" t="s">
        <v>165</v>
      </c>
      <c r="B4103" s="92">
        <v>122</v>
      </c>
      <c r="C4103" s="92">
        <v>16300</v>
      </c>
      <c r="D4103" s="93">
        <v>44890</v>
      </c>
      <c r="E4103" s="94" t="s">
        <v>2101</v>
      </c>
      <c r="F4103" s="92" t="s">
        <v>1975</v>
      </c>
      <c r="G4103" s="122"/>
      <c r="H4103" s="95">
        <v>20000</v>
      </c>
      <c r="I4103" s="95">
        <f t="shared" si="68"/>
        <v>4105004.4699999997</v>
      </c>
    </row>
    <row r="4104" spans="1:9" x14ac:dyDescent="0.25">
      <c r="A4104" t="s">
        <v>165</v>
      </c>
      <c r="B4104" s="92">
        <v>421</v>
      </c>
      <c r="C4104" s="92">
        <v>16301</v>
      </c>
      <c r="D4104" s="93">
        <v>44890</v>
      </c>
      <c r="E4104" s="94" t="s">
        <v>282</v>
      </c>
      <c r="F4104" s="92" t="s">
        <v>3221</v>
      </c>
      <c r="G4104" s="122"/>
      <c r="H4104" s="95">
        <v>10000</v>
      </c>
      <c r="I4104" s="95">
        <f t="shared" si="68"/>
        <v>4095004.4699999997</v>
      </c>
    </row>
    <row r="4105" spans="1:9" x14ac:dyDescent="0.25">
      <c r="A4105" t="s">
        <v>165</v>
      </c>
      <c r="B4105" s="92">
        <v>421</v>
      </c>
      <c r="C4105" s="92">
        <v>16302</v>
      </c>
      <c r="D4105" s="93">
        <v>44893</v>
      </c>
      <c r="E4105" s="94" t="s">
        <v>3222</v>
      </c>
      <c r="F4105" s="92" t="s">
        <v>3223</v>
      </c>
      <c r="G4105" s="122"/>
      <c r="H4105" s="95">
        <v>8000</v>
      </c>
      <c r="I4105" s="95">
        <f t="shared" si="68"/>
        <v>4087004.4699999997</v>
      </c>
    </row>
    <row r="4106" spans="1:9" x14ac:dyDescent="0.25">
      <c r="A4106" t="s">
        <v>165</v>
      </c>
      <c r="B4106" s="92">
        <v>421</v>
      </c>
      <c r="C4106" s="92">
        <v>16303</v>
      </c>
      <c r="D4106" s="93">
        <v>44893</v>
      </c>
      <c r="E4106" s="94" t="s">
        <v>1722</v>
      </c>
      <c r="F4106" s="92" t="s">
        <v>3224</v>
      </c>
      <c r="G4106" s="122"/>
      <c r="H4106" s="95">
        <v>5000</v>
      </c>
      <c r="I4106" s="95">
        <f t="shared" si="68"/>
        <v>4082004.4699999997</v>
      </c>
    </row>
    <row r="4107" spans="1:9" x14ac:dyDescent="0.25">
      <c r="A4107" t="s">
        <v>165</v>
      </c>
      <c r="B4107" s="92">
        <v>421</v>
      </c>
      <c r="C4107" s="92">
        <v>16304</v>
      </c>
      <c r="D4107" s="93">
        <v>44893</v>
      </c>
      <c r="E4107" s="94" t="s">
        <v>3219</v>
      </c>
      <c r="F4107" s="92" t="s">
        <v>3225</v>
      </c>
      <c r="G4107" s="122"/>
      <c r="H4107" s="95">
        <v>10000</v>
      </c>
      <c r="I4107" s="95">
        <f t="shared" si="68"/>
        <v>4072004.4699999997</v>
      </c>
    </row>
    <row r="4108" spans="1:9" x14ac:dyDescent="0.25">
      <c r="A4108" t="s">
        <v>165</v>
      </c>
      <c r="B4108" s="92">
        <v>344</v>
      </c>
      <c r="C4108" s="92">
        <v>16305</v>
      </c>
      <c r="D4108" s="93">
        <v>44893</v>
      </c>
      <c r="E4108" s="94" t="s">
        <v>3227</v>
      </c>
      <c r="F4108" s="92" t="s">
        <v>2602</v>
      </c>
      <c r="G4108" s="122"/>
      <c r="H4108" s="95">
        <v>61020</v>
      </c>
      <c r="I4108" s="95">
        <f t="shared" si="68"/>
        <v>4010984.4699999997</v>
      </c>
    </row>
    <row r="4109" spans="1:9" x14ac:dyDescent="0.25">
      <c r="A4109" t="s">
        <v>165</v>
      </c>
      <c r="B4109" s="92">
        <v>421</v>
      </c>
      <c r="C4109" s="92">
        <v>16306</v>
      </c>
      <c r="D4109" s="93">
        <v>44893</v>
      </c>
      <c r="E4109" s="94" t="s">
        <v>2036</v>
      </c>
      <c r="F4109" s="92" t="s">
        <v>3226</v>
      </c>
      <c r="G4109" s="122"/>
      <c r="H4109" s="95">
        <v>10000</v>
      </c>
      <c r="I4109" s="95">
        <f t="shared" si="68"/>
        <v>4000984.4699999997</v>
      </c>
    </row>
    <row r="4110" spans="1:9" x14ac:dyDescent="0.25">
      <c r="A4110" t="s">
        <v>165</v>
      </c>
      <c r="B4110" s="92">
        <v>345</v>
      </c>
      <c r="C4110" s="92">
        <v>16307</v>
      </c>
      <c r="D4110" s="93">
        <v>44894</v>
      </c>
      <c r="E4110" s="94" t="s">
        <v>3228</v>
      </c>
      <c r="F4110" s="92" t="s">
        <v>1939</v>
      </c>
      <c r="G4110" s="122"/>
      <c r="H4110" s="95">
        <v>20000</v>
      </c>
      <c r="I4110" s="95">
        <f t="shared" si="68"/>
        <v>3980984.4699999997</v>
      </c>
    </row>
    <row r="4111" spans="1:9" x14ac:dyDescent="0.25">
      <c r="B4111" s="92">
        <v>421</v>
      </c>
      <c r="C4111" s="92">
        <v>16308</v>
      </c>
      <c r="D4111" s="93">
        <v>44895</v>
      </c>
      <c r="E4111" s="94" t="s">
        <v>62</v>
      </c>
      <c r="F4111" s="92" t="s">
        <v>3229</v>
      </c>
      <c r="G4111" s="122"/>
      <c r="H4111" s="95">
        <v>5000</v>
      </c>
      <c r="I4111" s="95">
        <f t="shared" si="68"/>
        <v>3975984.4699999997</v>
      </c>
    </row>
    <row r="4112" spans="1:9" x14ac:dyDescent="0.25">
      <c r="A4112" t="s">
        <v>165</v>
      </c>
      <c r="B4112" s="92">
        <v>421</v>
      </c>
      <c r="C4112" s="92">
        <v>16309</v>
      </c>
      <c r="D4112" s="93">
        <v>44895</v>
      </c>
      <c r="E4112" s="94" t="s">
        <v>3230</v>
      </c>
      <c r="F4112" s="92" t="s">
        <v>3231</v>
      </c>
      <c r="G4112" s="122"/>
      <c r="H4112" s="95">
        <v>15000</v>
      </c>
      <c r="I4112" s="95">
        <f t="shared" si="68"/>
        <v>3960984.4699999997</v>
      </c>
    </row>
    <row r="4113" spans="1:9" x14ac:dyDescent="0.25">
      <c r="B4113" s="92"/>
      <c r="C4113" s="92">
        <v>16310</v>
      </c>
      <c r="D4113" s="93">
        <v>44895</v>
      </c>
      <c r="E4113" s="94" t="s">
        <v>64</v>
      </c>
      <c r="F4113" s="92" t="s">
        <v>43</v>
      </c>
      <c r="G4113" s="122"/>
      <c r="H4113" s="95"/>
      <c r="I4113" s="95">
        <f t="shared" si="68"/>
        <v>3960984.4699999997</v>
      </c>
    </row>
    <row r="4114" spans="1:9" x14ac:dyDescent="0.25">
      <c r="B4114" s="92"/>
      <c r="C4114" s="92">
        <v>16311</v>
      </c>
      <c r="D4114" s="93">
        <v>44895</v>
      </c>
      <c r="E4114" s="94" t="s">
        <v>64</v>
      </c>
      <c r="F4114" s="92" t="s">
        <v>43</v>
      </c>
      <c r="G4114" s="122"/>
      <c r="H4114" s="95"/>
      <c r="I4114" s="95">
        <f t="shared" ref="I4114:I4188" si="69">+I4113+G4114-H4114</f>
        <v>3960984.4699999997</v>
      </c>
    </row>
    <row r="4115" spans="1:9" x14ac:dyDescent="0.25">
      <c r="B4115" s="92">
        <v>292</v>
      </c>
      <c r="C4115" s="92"/>
      <c r="D4115" s="93"/>
      <c r="E4115" s="94"/>
      <c r="F4115" s="92" t="s">
        <v>1858</v>
      </c>
      <c r="G4115" s="122"/>
      <c r="H4115" s="95">
        <v>6568.93</v>
      </c>
      <c r="I4115" s="95">
        <f t="shared" si="69"/>
        <v>3954415.5399999996</v>
      </c>
    </row>
    <row r="4116" spans="1:9" x14ac:dyDescent="0.25">
      <c r="B4116" s="92"/>
      <c r="C4116" s="92"/>
      <c r="D4116" s="93"/>
      <c r="E4116" s="94"/>
      <c r="F4116" s="92"/>
      <c r="G4116" s="122"/>
      <c r="H4116" s="95"/>
      <c r="I4116" s="95"/>
    </row>
    <row r="4117" spans="1:9" x14ac:dyDescent="0.25">
      <c r="B4117" s="92"/>
      <c r="C4117" s="92"/>
      <c r="D4117" s="93"/>
      <c r="E4117" s="94"/>
      <c r="F4117" s="92" t="s">
        <v>2065</v>
      </c>
      <c r="G4117" s="122">
        <f>SUM(G4022:G4116)</f>
        <v>3860087.5</v>
      </c>
      <c r="H4117" s="95">
        <f>SUM(H4022:H4116)</f>
        <v>3870330.2199999997</v>
      </c>
      <c r="I4117" s="95"/>
    </row>
    <row r="4119" spans="1:9" x14ac:dyDescent="0.25">
      <c r="A4119" t="s">
        <v>158</v>
      </c>
      <c r="B4119" s="92">
        <v>344</v>
      </c>
      <c r="C4119" s="92">
        <v>16312</v>
      </c>
      <c r="D4119" s="93">
        <v>44896</v>
      </c>
      <c r="E4119" s="94" t="s">
        <v>3232</v>
      </c>
      <c r="F4119" s="92" t="s">
        <v>1896</v>
      </c>
      <c r="G4119" s="122"/>
      <c r="H4119" s="95">
        <v>20372</v>
      </c>
      <c r="I4119" s="95">
        <f>+I4115+G4119-H4119</f>
        <v>3934043.5399999996</v>
      </c>
    </row>
    <row r="4120" spans="1:9" x14ac:dyDescent="0.25">
      <c r="A4120" t="s">
        <v>158</v>
      </c>
      <c r="B4120" s="92">
        <v>426</v>
      </c>
      <c r="C4120" s="92">
        <v>16313</v>
      </c>
      <c r="D4120" s="93">
        <v>44896</v>
      </c>
      <c r="E4120" s="94" t="s">
        <v>3233</v>
      </c>
      <c r="F4120" s="92" t="s">
        <v>1939</v>
      </c>
      <c r="G4120" s="122"/>
      <c r="H4120" s="95">
        <v>19750</v>
      </c>
      <c r="I4120" s="95">
        <f t="shared" si="69"/>
        <v>3914293.5399999996</v>
      </c>
    </row>
    <row r="4121" spans="1:9" x14ac:dyDescent="0.25">
      <c r="B4121" s="92"/>
      <c r="C4121" s="92">
        <v>16314</v>
      </c>
      <c r="D4121" s="93">
        <v>44896</v>
      </c>
      <c r="E4121" s="94" t="s">
        <v>43</v>
      </c>
      <c r="F4121" s="92" t="s">
        <v>64</v>
      </c>
      <c r="G4121" s="122"/>
      <c r="H4121" s="95"/>
      <c r="I4121" s="95">
        <f t="shared" si="69"/>
        <v>3914293.5399999996</v>
      </c>
    </row>
    <row r="4122" spans="1:9" x14ac:dyDescent="0.25">
      <c r="A4122" t="s">
        <v>158</v>
      </c>
      <c r="B4122" s="92">
        <v>426</v>
      </c>
      <c r="C4122" s="92">
        <v>16315</v>
      </c>
      <c r="D4122" s="93">
        <v>44896</v>
      </c>
      <c r="E4122" s="94" t="s">
        <v>3417</v>
      </c>
      <c r="F4122" s="92" t="s">
        <v>1896</v>
      </c>
      <c r="G4122" s="122"/>
      <c r="H4122" s="95">
        <v>7000</v>
      </c>
      <c r="I4122" s="95">
        <f t="shared" si="69"/>
        <v>3907293.5399999996</v>
      </c>
    </row>
    <row r="4123" spans="1:9" x14ac:dyDescent="0.25">
      <c r="B4123" s="92"/>
      <c r="C4123" s="92">
        <v>16316</v>
      </c>
      <c r="D4123" s="93">
        <v>44897</v>
      </c>
      <c r="E4123" s="94" t="s">
        <v>43</v>
      </c>
      <c r="F4123" s="92" t="s">
        <v>64</v>
      </c>
      <c r="G4123" s="122"/>
      <c r="H4123" s="95"/>
      <c r="I4123" s="95">
        <f t="shared" si="69"/>
        <v>3907293.5399999996</v>
      </c>
    </row>
    <row r="4124" spans="1:9" x14ac:dyDescent="0.25">
      <c r="A4124" t="s">
        <v>158</v>
      </c>
      <c r="B4124" s="92">
        <v>343</v>
      </c>
      <c r="C4124" s="92">
        <v>16317</v>
      </c>
      <c r="D4124" s="93">
        <v>44897</v>
      </c>
      <c r="E4124" s="94" t="s">
        <v>3382</v>
      </c>
      <c r="F4124" s="92" t="s">
        <v>3235</v>
      </c>
      <c r="G4124" s="122"/>
      <c r="H4124" s="95">
        <v>83280</v>
      </c>
      <c r="I4124" s="95">
        <f t="shared" si="69"/>
        <v>3824013.5399999996</v>
      </c>
    </row>
    <row r="4125" spans="1:9" x14ac:dyDescent="0.25">
      <c r="A4125" t="s">
        <v>158</v>
      </c>
      <c r="B4125" s="92">
        <v>426</v>
      </c>
      <c r="C4125" s="92">
        <v>16318</v>
      </c>
      <c r="D4125" s="93">
        <v>44897</v>
      </c>
      <c r="E4125" s="94" t="s">
        <v>3418</v>
      </c>
      <c r="F4125" s="92" t="s">
        <v>3237</v>
      </c>
      <c r="G4125" s="122"/>
      <c r="H4125" s="95">
        <v>237500</v>
      </c>
      <c r="I4125" s="95">
        <f t="shared" si="69"/>
        <v>3586513.5399999996</v>
      </c>
    </row>
    <row r="4126" spans="1:9" x14ac:dyDescent="0.25">
      <c r="B4126" s="92"/>
      <c r="C4126" s="92">
        <v>16319</v>
      </c>
      <c r="D4126" s="93">
        <v>44897</v>
      </c>
      <c r="E4126" s="94" t="s">
        <v>64</v>
      </c>
      <c r="F4126" s="92" t="s">
        <v>64</v>
      </c>
      <c r="G4126" s="122"/>
      <c r="H4126" s="95"/>
      <c r="I4126" s="95">
        <f t="shared" si="69"/>
        <v>3586513.5399999996</v>
      </c>
    </row>
    <row r="4127" spans="1:9" x14ac:dyDescent="0.25">
      <c r="A4127" t="s">
        <v>158</v>
      </c>
      <c r="B4127" s="92">
        <v>426</v>
      </c>
      <c r="C4127" s="92">
        <v>16320</v>
      </c>
      <c r="D4127" s="93">
        <v>44897</v>
      </c>
      <c r="E4127" s="94" t="s">
        <v>3238</v>
      </c>
      <c r="F4127" s="92" t="s">
        <v>1939</v>
      </c>
      <c r="G4127" s="122"/>
      <c r="H4127" s="95">
        <v>100000</v>
      </c>
      <c r="I4127" s="95">
        <f t="shared" si="69"/>
        <v>3486513.5399999996</v>
      </c>
    </row>
    <row r="4128" spans="1:9" x14ac:dyDescent="0.25">
      <c r="A4128" t="s">
        <v>158</v>
      </c>
      <c r="B4128" s="92">
        <v>428</v>
      </c>
      <c r="C4128" s="92">
        <v>16321</v>
      </c>
      <c r="D4128" s="93">
        <v>44897</v>
      </c>
      <c r="E4128" s="94" t="s">
        <v>3239</v>
      </c>
      <c r="F4128" s="92" t="s">
        <v>3240</v>
      </c>
      <c r="G4128" s="122"/>
      <c r="H4128" s="95">
        <v>12000</v>
      </c>
      <c r="I4128" s="95">
        <f t="shared" si="69"/>
        <v>3474513.5399999996</v>
      </c>
    </row>
    <row r="4129" spans="1:9" x14ac:dyDescent="0.25">
      <c r="A4129" t="s">
        <v>158</v>
      </c>
      <c r="B4129" s="92">
        <v>421</v>
      </c>
      <c r="C4129" s="92">
        <v>16322</v>
      </c>
      <c r="D4129" s="93">
        <v>44897</v>
      </c>
      <c r="E4129" s="94" t="s">
        <v>3241</v>
      </c>
      <c r="F4129" s="92" t="s">
        <v>3242</v>
      </c>
      <c r="G4129" s="122"/>
      <c r="H4129" s="95">
        <v>10000</v>
      </c>
      <c r="I4129" s="95">
        <f t="shared" si="69"/>
        <v>3464513.5399999996</v>
      </c>
    </row>
    <row r="4130" spans="1:9" x14ac:dyDescent="0.25">
      <c r="B4130" s="92"/>
      <c r="C4130" s="92"/>
      <c r="D4130" s="93">
        <v>44897</v>
      </c>
      <c r="E4130" s="94" t="s">
        <v>41</v>
      </c>
      <c r="F4130" s="92" t="s">
        <v>3265</v>
      </c>
      <c r="G4130" s="122">
        <v>23000</v>
      </c>
      <c r="H4130" s="95"/>
      <c r="I4130" s="95">
        <f t="shared" si="69"/>
        <v>3487513.5399999996</v>
      </c>
    </row>
    <row r="4131" spans="1:9" x14ac:dyDescent="0.25">
      <c r="B4131" s="92"/>
      <c r="C4131" s="92"/>
      <c r="D4131" s="93">
        <v>44897</v>
      </c>
      <c r="E4131" s="94" t="s">
        <v>41</v>
      </c>
      <c r="F4131" s="92" t="s">
        <v>3265</v>
      </c>
      <c r="G4131" s="122">
        <v>3000</v>
      </c>
      <c r="H4131" s="95"/>
      <c r="I4131" s="95">
        <f t="shared" si="69"/>
        <v>3490513.5399999996</v>
      </c>
    </row>
    <row r="4132" spans="1:9" x14ac:dyDescent="0.25">
      <c r="A4132" t="s">
        <v>158</v>
      </c>
      <c r="B4132" s="92">
        <v>426</v>
      </c>
      <c r="C4132" s="92">
        <v>16323</v>
      </c>
      <c r="D4132" s="93">
        <v>44897</v>
      </c>
      <c r="E4132" s="94" t="s">
        <v>3238</v>
      </c>
      <c r="F4132" s="92" t="s">
        <v>1939</v>
      </c>
      <c r="G4132" s="122"/>
      <c r="H4132" s="95">
        <v>100000</v>
      </c>
      <c r="I4132" s="95">
        <f t="shared" si="69"/>
        <v>3390513.5399999996</v>
      </c>
    </row>
    <row r="4133" spans="1:9" x14ac:dyDescent="0.25">
      <c r="A4133" t="s">
        <v>158</v>
      </c>
      <c r="B4133" s="92">
        <v>122</v>
      </c>
      <c r="C4133" s="92">
        <v>16324</v>
      </c>
      <c r="D4133" s="93">
        <v>44899</v>
      </c>
      <c r="E4133" s="94" t="s">
        <v>3243</v>
      </c>
      <c r="F4133" s="92" t="s">
        <v>2053</v>
      </c>
      <c r="G4133" s="122"/>
      <c r="H4133" s="95">
        <v>15000</v>
      </c>
      <c r="I4133" s="95">
        <f t="shared" si="69"/>
        <v>3375513.5399999996</v>
      </c>
    </row>
    <row r="4134" spans="1:9" x14ac:dyDescent="0.25">
      <c r="A4134" t="s">
        <v>158</v>
      </c>
      <c r="B4134" s="92">
        <v>122</v>
      </c>
      <c r="C4134" s="92">
        <v>16325</v>
      </c>
      <c r="D4134" s="93">
        <v>44899</v>
      </c>
      <c r="E4134" s="94" t="s">
        <v>3244</v>
      </c>
      <c r="F4134" s="92" t="s">
        <v>2054</v>
      </c>
      <c r="G4134" s="122"/>
      <c r="H4134" s="95">
        <v>15000</v>
      </c>
      <c r="I4134" s="95">
        <f t="shared" si="69"/>
        <v>3360513.5399999996</v>
      </c>
    </row>
    <row r="4135" spans="1:9" x14ac:dyDescent="0.25">
      <c r="A4135" t="s">
        <v>158</v>
      </c>
      <c r="B4135" s="92">
        <v>122</v>
      </c>
      <c r="C4135" s="92">
        <v>16326</v>
      </c>
      <c r="D4135" s="93">
        <v>44899</v>
      </c>
      <c r="E4135" s="94" t="s">
        <v>3245</v>
      </c>
      <c r="F4135" s="92" t="s">
        <v>1963</v>
      </c>
      <c r="G4135" s="122"/>
      <c r="H4135" s="95">
        <v>6000</v>
      </c>
      <c r="I4135" s="95">
        <f t="shared" si="69"/>
        <v>3354513.5399999996</v>
      </c>
    </row>
    <row r="4136" spans="1:9" x14ac:dyDescent="0.25">
      <c r="A4136" t="s">
        <v>158</v>
      </c>
      <c r="B4136" s="92">
        <v>122</v>
      </c>
      <c r="C4136" s="92">
        <v>16327</v>
      </c>
      <c r="D4136" s="93">
        <v>44899</v>
      </c>
      <c r="E4136" s="94" t="s">
        <v>3246</v>
      </c>
      <c r="F4136" s="92" t="s">
        <v>1896</v>
      </c>
      <c r="G4136" s="122"/>
      <c r="H4136" s="95">
        <v>18000</v>
      </c>
      <c r="I4136" s="95">
        <f t="shared" si="69"/>
        <v>3336513.5399999996</v>
      </c>
    </row>
    <row r="4137" spans="1:9" x14ac:dyDescent="0.25">
      <c r="A4137" t="s">
        <v>158</v>
      </c>
      <c r="B4137" s="92">
        <v>122</v>
      </c>
      <c r="C4137" s="92">
        <v>16328</v>
      </c>
      <c r="D4137" s="93">
        <v>44899</v>
      </c>
      <c r="E4137" s="94" t="s">
        <v>3247</v>
      </c>
      <c r="F4137" s="92" t="s">
        <v>2049</v>
      </c>
      <c r="G4137" s="122"/>
      <c r="H4137" s="95">
        <v>15000</v>
      </c>
      <c r="I4137" s="95">
        <f t="shared" si="69"/>
        <v>3321513.5399999996</v>
      </c>
    </row>
    <row r="4138" spans="1:9" x14ac:dyDescent="0.25">
      <c r="B4138" s="92">
        <v>122</v>
      </c>
      <c r="C4138" s="92">
        <v>16329</v>
      </c>
      <c r="D4138" s="93">
        <v>44899</v>
      </c>
      <c r="E4138" s="94" t="s">
        <v>43</v>
      </c>
      <c r="F4138" s="92" t="s">
        <v>64</v>
      </c>
      <c r="G4138" s="122"/>
      <c r="H4138" s="95"/>
      <c r="I4138" s="95">
        <f t="shared" si="69"/>
        <v>3321513.5399999996</v>
      </c>
    </row>
    <row r="4139" spans="1:9" x14ac:dyDescent="0.25">
      <c r="A4139" t="s">
        <v>158</v>
      </c>
      <c r="B4139" s="92">
        <v>122</v>
      </c>
      <c r="C4139" s="92">
        <v>16330</v>
      </c>
      <c r="D4139" s="93">
        <v>44899</v>
      </c>
      <c r="E4139" s="94" t="s">
        <v>3248</v>
      </c>
      <c r="F4139" s="92" t="s">
        <v>1821</v>
      </c>
      <c r="G4139" s="122"/>
      <c r="H4139" s="95">
        <v>15000</v>
      </c>
      <c r="I4139" s="95">
        <f t="shared" si="69"/>
        <v>3306513.5399999996</v>
      </c>
    </row>
    <row r="4140" spans="1:9" x14ac:dyDescent="0.25">
      <c r="A4140" t="s">
        <v>158</v>
      </c>
      <c r="B4140" s="92">
        <v>122</v>
      </c>
      <c r="C4140" s="92">
        <v>16331</v>
      </c>
      <c r="D4140" s="93">
        <v>44899</v>
      </c>
      <c r="E4140" s="94" t="s">
        <v>3251</v>
      </c>
      <c r="F4140" s="92" t="s">
        <v>2415</v>
      </c>
      <c r="G4140" s="122"/>
      <c r="H4140" s="95">
        <v>15000</v>
      </c>
      <c r="I4140" s="95">
        <f t="shared" si="69"/>
        <v>3291513.5399999996</v>
      </c>
    </row>
    <row r="4141" spans="1:9" x14ac:dyDescent="0.25">
      <c r="A4141" t="s">
        <v>158</v>
      </c>
      <c r="B4141" s="92">
        <v>122</v>
      </c>
      <c r="C4141" s="92">
        <v>16332</v>
      </c>
      <c r="D4141" s="93">
        <v>44899</v>
      </c>
      <c r="E4141" s="94" t="s">
        <v>3248</v>
      </c>
      <c r="F4141" s="92" t="s">
        <v>2272</v>
      </c>
      <c r="G4141" s="122"/>
      <c r="H4141" s="95">
        <v>12000</v>
      </c>
      <c r="I4141" s="95">
        <f t="shared" si="69"/>
        <v>3279513.5399999996</v>
      </c>
    </row>
    <row r="4142" spans="1:9" x14ac:dyDescent="0.25">
      <c r="A4142" t="s">
        <v>158</v>
      </c>
      <c r="B4142" s="92">
        <v>122</v>
      </c>
      <c r="C4142" s="92">
        <v>16333</v>
      </c>
      <c r="D4142" s="93">
        <v>44899</v>
      </c>
      <c r="E4142" s="94" t="s">
        <v>3249</v>
      </c>
      <c r="F4142" s="92" t="s">
        <v>2985</v>
      </c>
      <c r="G4142" s="122"/>
      <c r="H4142" s="95">
        <v>5000</v>
      </c>
      <c r="I4142" s="95">
        <f t="shared" si="69"/>
        <v>3274513.5399999996</v>
      </c>
    </row>
    <row r="4143" spans="1:9" x14ac:dyDescent="0.25">
      <c r="A4143" t="s">
        <v>158</v>
      </c>
      <c r="B4143" s="92">
        <v>122</v>
      </c>
      <c r="C4143" s="92">
        <v>16334</v>
      </c>
      <c r="D4143" s="93">
        <v>44899</v>
      </c>
      <c r="E4143" s="94" t="s">
        <v>3250</v>
      </c>
      <c r="F4143" s="92" t="s">
        <v>2858</v>
      </c>
      <c r="G4143" s="122"/>
      <c r="H4143" s="95">
        <v>6000</v>
      </c>
      <c r="I4143" s="95">
        <f t="shared" si="69"/>
        <v>3268513.5399999996</v>
      </c>
    </row>
    <row r="4144" spans="1:9" x14ac:dyDescent="0.25">
      <c r="A4144" t="s">
        <v>158</v>
      </c>
      <c r="B4144" s="92">
        <v>122</v>
      </c>
      <c r="C4144" s="92">
        <v>16335</v>
      </c>
      <c r="D4144" s="93">
        <v>44899</v>
      </c>
      <c r="E4144" s="94" t="s">
        <v>3243</v>
      </c>
      <c r="F4144" s="92" t="s">
        <v>2855</v>
      </c>
      <c r="G4144" s="122"/>
      <c r="H4144" s="95">
        <v>12000</v>
      </c>
      <c r="I4144" s="95">
        <f t="shared" si="69"/>
        <v>3256513.5399999996</v>
      </c>
    </row>
    <row r="4145" spans="1:9" x14ac:dyDescent="0.25">
      <c r="B4145" s="92">
        <v>122</v>
      </c>
      <c r="C4145" s="92">
        <v>16336</v>
      </c>
      <c r="D4145" s="93">
        <v>44899</v>
      </c>
      <c r="E4145" s="94" t="s">
        <v>43</v>
      </c>
      <c r="F4145" s="92" t="s">
        <v>64</v>
      </c>
      <c r="G4145" s="122"/>
      <c r="H4145" s="95"/>
      <c r="I4145" s="95">
        <f t="shared" si="69"/>
        <v>3256513.5399999996</v>
      </c>
    </row>
    <row r="4146" spans="1:9" x14ac:dyDescent="0.25">
      <c r="A4146" t="s">
        <v>158</v>
      </c>
      <c r="B4146" s="92">
        <v>122</v>
      </c>
      <c r="C4146" s="92">
        <v>16337</v>
      </c>
      <c r="D4146" s="93">
        <v>44899</v>
      </c>
      <c r="E4146" s="94" t="s">
        <v>3252</v>
      </c>
      <c r="F4146" s="92" t="s">
        <v>1582</v>
      </c>
      <c r="G4146" s="122"/>
      <c r="H4146" s="95">
        <v>10000</v>
      </c>
      <c r="I4146" s="95">
        <f t="shared" si="69"/>
        <v>3246513.5399999996</v>
      </c>
    </row>
    <row r="4147" spans="1:9" x14ac:dyDescent="0.25">
      <c r="A4147" t="s">
        <v>158</v>
      </c>
      <c r="B4147" s="92">
        <v>122</v>
      </c>
      <c r="C4147" s="92">
        <v>16338</v>
      </c>
      <c r="D4147" s="93">
        <v>44899</v>
      </c>
      <c r="E4147" s="94" t="s">
        <v>3253</v>
      </c>
      <c r="F4147" s="92" t="s">
        <v>1534</v>
      </c>
      <c r="G4147" s="122"/>
      <c r="H4147" s="95">
        <v>10000</v>
      </c>
      <c r="I4147" s="95">
        <f t="shared" si="69"/>
        <v>3236513.5399999996</v>
      </c>
    </row>
    <row r="4148" spans="1:9" x14ac:dyDescent="0.25">
      <c r="A4148" t="s">
        <v>158</v>
      </c>
      <c r="B4148" s="92">
        <v>122</v>
      </c>
      <c r="C4148" s="92">
        <v>16339</v>
      </c>
      <c r="D4148" s="93">
        <v>44899</v>
      </c>
      <c r="E4148" s="94" t="s">
        <v>3254</v>
      </c>
      <c r="F4148" s="92" t="s">
        <v>3255</v>
      </c>
      <c r="G4148" s="122"/>
      <c r="H4148" s="95">
        <v>10000</v>
      </c>
      <c r="I4148" s="95">
        <f t="shared" si="69"/>
        <v>3226513.5399999996</v>
      </c>
    </row>
    <row r="4149" spans="1:9" x14ac:dyDescent="0.25">
      <c r="A4149" t="s">
        <v>158</v>
      </c>
      <c r="B4149" s="92">
        <v>122</v>
      </c>
      <c r="C4149" s="92">
        <v>16340</v>
      </c>
      <c r="D4149" s="93">
        <v>44899</v>
      </c>
      <c r="E4149" s="94" t="s">
        <v>3256</v>
      </c>
      <c r="F4149" s="92" t="s">
        <v>348</v>
      </c>
      <c r="G4149" s="122"/>
      <c r="H4149" s="95">
        <v>9000</v>
      </c>
      <c r="I4149" s="95">
        <f t="shared" si="69"/>
        <v>3217513.5399999996</v>
      </c>
    </row>
    <row r="4150" spans="1:9" x14ac:dyDescent="0.25">
      <c r="A4150" t="s">
        <v>158</v>
      </c>
      <c r="B4150" s="92">
        <v>426</v>
      </c>
      <c r="C4150" s="92">
        <v>16341</v>
      </c>
      <c r="D4150" s="93">
        <v>44900</v>
      </c>
      <c r="E4150" s="94" t="s">
        <v>3258</v>
      </c>
      <c r="F4150" s="92" t="s">
        <v>1884</v>
      </c>
      <c r="G4150" s="122"/>
      <c r="H4150" s="95">
        <v>48364</v>
      </c>
      <c r="I4150" s="95">
        <f t="shared" si="69"/>
        <v>3169149.5399999996</v>
      </c>
    </row>
    <row r="4151" spans="1:9" x14ac:dyDescent="0.25">
      <c r="B4151" s="92">
        <v>421</v>
      </c>
      <c r="C4151" s="92">
        <v>16342</v>
      </c>
      <c r="D4151" s="93">
        <v>44900</v>
      </c>
      <c r="E4151" s="94" t="s">
        <v>3259</v>
      </c>
      <c r="F4151" s="92" t="s">
        <v>3260</v>
      </c>
      <c r="G4151" s="122"/>
      <c r="H4151" s="95">
        <v>10000</v>
      </c>
      <c r="I4151" s="95">
        <f t="shared" si="69"/>
        <v>3159149.5399999996</v>
      </c>
    </row>
    <row r="4152" spans="1:9" x14ac:dyDescent="0.25">
      <c r="B4152" s="92"/>
      <c r="C4152" s="92"/>
      <c r="D4152" s="93">
        <v>44900</v>
      </c>
      <c r="E4152" s="94" t="s">
        <v>41</v>
      </c>
      <c r="F4152" s="92" t="s">
        <v>3265</v>
      </c>
      <c r="G4152" s="122">
        <v>6000</v>
      </c>
      <c r="H4152" s="95"/>
      <c r="I4152" s="95">
        <f t="shared" si="69"/>
        <v>3165149.5399999996</v>
      </c>
    </row>
    <row r="4153" spans="1:9" x14ac:dyDescent="0.25">
      <c r="A4153" t="s">
        <v>158</v>
      </c>
      <c r="B4153" s="92">
        <v>426</v>
      </c>
      <c r="C4153" s="92">
        <v>16343</v>
      </c>
      <c r="D4153" s="93">
        <v>44901</v>
      </c>
      <c r="E4153" s="94" t="s">
        <v>3261</v>
      </c>
      <c r="F4153" s="92" t="s">
        <v>3262</v>
      </c>
      <c r="G4153" s="122"/>
      <c r="H4153" s="95">
        <v>10000</v>
      </c>
      <c r="I4153" s="95">
        <f t="shared" si="69"/>
        <v>3155149.5399999996</v>
      </c>
    </row>
    <row r="4154" spans="1:9" x14ac:dyDescent="0.25">
      <c r="A4154" t="s">
        <v>158</v>
      </c>
      <c r="B4154" s="92">
        <v>426</v>
      </c>
      <c r="C4154" s="92">
        <v>16344</v>
      </c>
      <c r="D4154" s="93">
        <v>44901</v>
      </c>
      <c r="E4154" s="94" t="s">
        <v>3263</v>
      </c>
      <c r="F4154" s="92" t="s">
        <v>169</v>
      </c>
      <c r="G4154" s="122"/>
      <c r="H4154" s="95">
        <v>96434</v>
      </c>
      <c r="I4154" s="95">
        <f t="shared" si="69"/>
        <v>3058715.5399999996</v>
      </c>
    </row>
    <row r="4155" spans="1:9" x14ac:dyDescent="0.25">
      <c r="A4155" t="s">
        <v>158</v>
      </c>
      <c r="B4155" s="92">
        <v>343</v>
      </c>
      <c r="C4155" s="92">
        <v>16345</v>
      </c>
      <c r="D4155" s="93">
        <v>44901</v>
      </c>
      <c r="E4155" s="94" t="s">
        <v>3264</v>
      </c>
      <c r="F4155" s="92" t="s">
        <v>1939</v>
      </c>
      <c r="G4155" s="122"/>
      <c r="H4155" s="95">
        <v>30100</v>
      </c>
      <c r="I4155" s="95">
        <f t="shared" si="69"/>
        <v>3028615.5399999996</v>
      </c>
    </row>
    <row r="4156" spans="1:9" x14ac:dyDescent="0.25">
      <c r="B4156" s="92">
        <v>344</v>
      </c>
      <c r="C4156" s="92">
        <v>16346</v>
      </c>
      <c r="D4156" s="93">
        <v>44901</v>
      </c>
      <c r="E4156" s="94" t="s">
        <v>3232</v>
      </c>
      <c r="F4156" s="92" t="s">
        <v>1963</v>
      </c>
      <c r="G4156" s="122"/>
      <c r="H4156" s="95">
        <v>25874</v>
      </c>
      <c r="I4156" s="95">
        <f t="shared" si="69"/>
        <v>3002741.5399999996</v>
      </c>
    </row>
    <row r="4157" spans="1:9" x14ac:dyDescent="0.25">
      <c r="A4157" t="s">
        <v>158</v>
      </c>
      <c r="B4157" s="92">
        <v>426</v>
      </c>
      <c r="C4157" s="92">
        <v>16347</v>
      </c>
      <c r="D4157" s="93">
        <v>44901</v>
      </c>
      <c r="E4157" s="94" t="s">
        <v>3265</v>
      </c>
      <c r="F4157" s="92" t="s">
        <v>1939</v>
      </c>
      <c r="G4157" s="122"/>
      <c r="H4157" s="95">
        <v>100000</v>
      </c>
      <c r="I4157" s="95">
        <f t="shared" si="69"/>
        <v>2902741.5399999996</v>
      </c>
    </row>
    <row r="4158" spans="1:9" x14ac:dyDescent="0.25">
      <c r="A4158" t="s">
        <v>158</v>
      </c>
      <c r="B4158" s="92">
        <v>426</v>
      </c>
      <c r="C4158" s="92">
        <v>16348</v>
      </c>
      <c r="D4158" s="93">
        <v>44901</v>
      </c>
      <c r="E4158" s="94" t="s">
        <v>3418</v>
      </c>
      <c r="F4158" s="92" t="s">
        <v>3237</v>
      </c>
      <c r="G4158" s="122"/>
      <c r="H4158" s="95">
        <v>237500</v>
      </c>
      <c r="I4158" s="95">
        <f t="shared" si="69"/>
        <v>2665241.5399999996</v>
      </c>
    </row>
    <row r="4159" spans="1:9" x14ac:dyDescent="0.25">
      <c r="A4159" t="s">
        <v>158</v>
      </c>
      <c r="B4159" s="92">
        <v>426</v>
      </c>
      <c r="C4159" s="92">
        <v>16349</v>
      </c>
      <c r="D4159" s="93">
        <v>44901</v>
      </c>
      <c r="E4159" s="94" t="s">
        <v>3267</v>
      </c>
      <c r="F4159" s="92" t="s">
        <v>2087</v>
      </c>
      <c r="G4159" s="122"/>
      <c r="H4159" s="95">
        <v>38035</v>
      </c>
      <c r="I4159" s="95">
        <f t="shared" si="69"/>
        <v>2627206.5399999996</v>
      </c>
    </row>
    <row r="4160" spans="1:9" x14ac:dyDescent="0.25">
      <c r="A4160" t="s">
        <v>158</v>
      </c>
      <c r="B4160" s="92">
        <v>342</v>
      </c>
      <c r="C4160" s="92">
        <v>16350</v>
      </c>
      <c r="D4160" s="93">
        <v>44901</v>
      </c>
      <c r="E4160" s="94" t="s">
        <v>1769</v>
      </c>
      <c r="F4160" s="92" t="s">
        <v>3268</v>
      </c>
      <c r="G4160" s="122"/>
      <c r="H4160" s="95">
        <v>75000</v>
      </c>
      <c r="I4160" s="95">
        <f t="shared" si="69"/>
        <v>2552206.5399999996</v>
      </c>
    </row>
    <row r="4161" spans="1:9" x14ac:dyDescent="0.25">
      <c r="B4161" s="92"/>
      <c r="C4161" s="92"/>
      <c r="D4161" s="93">
        <v>44901</v>
      </c>
      <c r="E4161" s="94" t="s">
        <v>41</v>
      </c>
      <c r="F4161" s="92" t="s">
        <v>3265</v>
      </c>
      <c r="G4161" s="122">
        <v>5000</v>
      </c>
      <c r="H4161" s="95"/>
      <c r="I4161" s="95">
        <f t="shared" si="69"/>
        <v>2557206.5399999996</v>
      </c>
    </row>
    <row r="4162" spans="1:9" x14ac:dyDescent="0.25">
      <c r="B4162" s="92"/>
      <c r="C4162" s="92"/>
      <c r="D4162" s="93">
        <v>44901</v>
      </c>
      <c r="E4162" s="94" t="s">
        <v>41</v>
      </c>
      <c r="F4162" s="92" t="s">
        <v>3265</v>
      </c>
      <c r="G4162" s="122">
        <v>35000</v>
      </c>
      <c r="H4162" s="95"/>
      <c r="I4162" s="95">
        <f t="shared" si="69"/>
        <v>2592206.5399999996</v>
      </c>
    </row>
    <row r="4163" spans="1:9" x14ac:dyDescent="0.25">
      <c r="B4163" s="92"/>
      <c r="C4163" s="92"/>
      <c r="D4163" s="93">
        <v>44901</v>
      </c>
      <c r="E4163" s="94" t="s">
        <v>41</v>
      </c>
      <c r="F4163" s="92" t="s">
        <v>3265</v>
      </c>
      <c r="G4163" s="122">
        <v>12000</v>
      </c>
      <c r="H4163" s="95"/>
      <c r="I4163" s="95">
        <f t="shared" si="69"/>
        <v>2604206.5399999996</v>
      </c>
    </row>
    <row r="4164" spans="1:9" x14ac:dyDescent="0.25">
      <c r="B4164" s="92"/>
      <c r="C4164" s="92"/>
      <c r="D4164" s="93">
        <v>44901</v>
      </c>
      <c r="E4164" s="94" t="s">
        <v>41</v>
      </c>
      <c r="F4164" s="92" t="s">
        <v>3265</v>
      </c>
      <c r="G4164" s="122">
        <v>2500</v>
      </c>
      <c r="H4164" s="95"/>
      <c r="I4164" s="95">
        <f t="shared" si="69"/>
        <v>2606706.5399999996</v>
      </c>
    </row>
    <row r="4165" spans="1:9" x14ac:dyDescent="0.25">
      <c r="B4165" s="92"/>
      <c r="C4165" s="92"/>
      <c r="D4165" s="93">
        <v>44901</v>
      </c>
      <c r="E4165" s="94" t="s">
        <v>41</v>
      </c>
      <c r="F4165" s="92" t="s">
        <v>3265</v>
      </c>
      <c r="G4165" s="122">
        <v>15000</v>
      </c>
      <c r="H4165" s="95"/>
      <c r="I4165" s="95">
        <f t="shared" si="69"/>
        <v>2621706.5399999996</v>
      </c>
    </row>
    <row r="4166" spans="1:9" x14ac:dyDescent="0.25">
      <c r="B4166" s="92"/>
      <c r="C4166" s="92"/>
      <c r="D4166" s="93">
        <v>44902</v>
      </c>
      <c r="E4166" s="94" t="s">
        <v>41</v>
      </c>
      <c r="F4166" s="92" t="s">
        <v>3265</v>
      </c>
      <c r="G4166" s="122">
        <v>9000</v>
      </c>
      <c r="H4166" s="95"/>
      <c r="I4166" s="95">
        <f t="shared" si="69"/>
        <v>2630706.5399999996</v>
      </c>
    </row>
    <row r="4167" spans="1:9" x14ac:dyDescent="0.25">
      <c r="B4167" s="92"/>
      <c r="C4167" s="92"/>
      <c r="D4167" s="93">
        <v>44902</v>
      </c>
      <c r="E4167" s="94" t="s">
        <v>41</v>
      </c>
      <c r="F4167" s="92" t="s">
        <v>3265</v>
      </c>
      <c r="G4167" s="122">
        <v>3000</v>
      </c>
      <c r="H4167" s="95"/>
      <c r="I4167" s="95">
        <f t="shared" si="69"/>
        <v>2633706.5399999996</v>
      </c>
    </row>
    <row r="4168" spans="1:9" x14ac:dyDescent="0.25">
      <c r="A4168" t="s">
        <v>158</v>
      </c>
      <c r="B4168" s="92">
        <v>426</v>
      </c>
      <c r="C4168" s="92">
        <v>16351</v>
      </c>
      <c r="D4168" s="93">
        <v>44903</v>
      </c>
      <c r="E4168" s="94" t="s">
        <v>3269</v>
      </c>
      <c r="F4168" s="92" t="s">
        <v>3270</v>
      </c>
      <c r="G4168" s="122"/>
      <c r="H4168" s="95">
        <v>9500</v>
      </c>
      <c r="I4168" s="95">
        <f t="shared" si="69"/>
        <v>2624206.5399999996</v>
      </c>
    </row>
    <row r="4169" spans="1:9" x14ac:dyDescent="0.25">
      <c r="A4169" t="s">
        <v>158</v>
      </c>
      <c r="B4169" s="92">
        <v>311</v>
      </c>
      <c r="C4169" s="92">
        <v>16352</v>
      </c>
      <c r="D4169" s="93">
        <v>44903</v>
      </c>
      <c r="E4169" s="94" t="s">
        <v>3271</v>
      </c>
      <c r="F4169" s="92" t="s">
        <v>70</v>
      </c>
      <c r="G4169" s="122"/>
      <c r="H4169" s="95">
        <v>42423</v>
      </c>
      <c r="I4169" s="95">
        <f t="shared" si="69"/>
        <v>2581783.5399999996</v>
      </c>
    </row>
    <row r="4170" spans="1:9" x14ac:dyDescent="0.25">
      <c r="A4170" t="s">
        <v>158</v>
      </c>
      <c r="B4170" s="92">
        <v>345</v>
      </c>
      <c r="C4170" s="92">
        <v>16353</v>
      </c>
      <c r="D4170" s="93">
        <v>44903</v>
      </c>
      <c r="E4170" s="94" t="s">
        <v>3272</v>
      </c>
      <c r="F4170" s="92" t="s">
        <v>1896</v>
      </c>
      <c r="G4170" s="122"/>
      <c r="H4170" s="95">
        <v>8200</v>
      </c>
      <c r="I4170" s="95">
        <f t="shared" si="69"/>
        <v>2573583.5399999996</v>
      </c>
    </row>
    <row r="4171" spans="1:9" x14ac:dyDescent="0.25">
      <c r="A4171" t="s">
        <v>158</v>
      </c>
      <c r="B4171" s="92">
        <v>345</v>
      </c>
      <c r="C4171" s="92">
        <v>16354</v>
      </c>
      <c r="D4171" s="93">
        <v>44903</v>
      </c>
      <c r="E4171" s="94" t="s">
        <v>3273</v>
      </c>
      <c r="F4171" s="92" t="s">
        <v>1963</v>
      </c>
      <c r="G4171" s="122"/>
      <c r="H4171" s="95">
        <v>5300</v>
      </c>
      <c r="I4171" s="95">
        <f t="shared" si="69"/>
        <v>2568283.5399999996</v>
      </c>
    </row>
    <row r="4172" spans="1:9" x14ac:dyDescent="0.25">
      <c r="A4172" t="s">
        <v>158</v>
      </c>
      <c r="B4172" s="92">
        <v>421</v>
      </c>
      <c r="C4172" s="92">
        <v>16355</v>
      </c>
      <c r="D4172" s="93">
        <v>44903</v>
      </c>
      <c r="E4172" s="94" t="s">
        <v>1885</v>
      </c>
      <c r="F4172" s="92" t="s">
        <v>1569</v>
      </c>
      <c r="G4172" s="122"/>
      <c r="H4172" s="95">
        <v>11875</v>
      </c>
      <c r="I4172" s="95">
        <f t="shared" si="69"/>
        <v>2556408.5399999996</v>
      </c>
    </row>
    <row r="4173" spans="1:9" x14ac:dyDescent="0.25">
      <c r="A4173" t="s">
        <v>158</v>
      </c>
      <c r="B4173" s="92">
        <v>426</v>
      </c>
      <c r="C4173" s="92">
        <v>16356</v>
      </c>
      <c r="D4173" s="93">
        <v>44903</v>
      </c>
      <c r="E4173" s="94" t="s">
        <v>3274</v>
      </c>
      <c r="F4173" s="92" t="s">
        <v>169</v>
      </c>
      <c r="G4173" s="122"/>
      <c r="H4173" s="95">
        <v>81642</v>
      </c>
      <c r="I4173" s="95">
        <f t="shared" si="69"/>
        <v>2474766.5399999996</v>
      </c>
    </row>
    <row r="4174" spans="1:9" x14ac:dyDescent="0.25">
      <c r="A4174" t="s">
        <v>158</v>
      </c>
      <c r="B4174" s="92">
        <v>426</v>
      </c>
      <c r="C4174" s="92">
        <v>16357</v>
      </c>
      <c r="D4174" s="93">
        <v>44903</v>
      </c>
      <c r="E4174" s="94" t="s">
        <v>3275</v>
      </c>
      <c r="F4174" s="92" t="s">
        <v>3237</v>
      </c>
      <c r="G4174" s="122"/>
      <c r="H4174" s="95">
        <v>104500</v>
      </c>
      <c r="I4174" s="95">
        <f t="shared" si="69"/>
        <v>2370266.5399999996</v>
      </c>
    </row>
    <row r="4175" spans="1:9" x14ac:dyDescent="0.25">
      <c r="A4175" t="s">
        <v>158</v>
      </c>
      <c r="B4175" s="92">
        <v>343</v>
      </c>
      <c r="C4175" s="92">
        <v>16358</v>
      </c>
      <c r="D4175" s="93">
        <v>44903</v>
      </c>
      <c r="E4175" s="94" t="s">
        <v>3276</v>
      </c>
      <c r="F4175" s="92" t="s">
        <v>3277</v>
      </c>
      <c r="G4175" s="122"/>
      <c r="H4175" s="95">
        <v>22800</v>
      </c>
      <c r="I4175" s="95">
        <f t="shared" si="69"/>
        <v>2347466.5399999996</v>
      </c>
    </row>
    <row r="4176" spans="1:9" x14ac:dyDescent="0.25">
      <c r="A4176" t="s">
        <v>158</v>
      </c>
      <c r="B4176" s="92">
        <v>426</v>
      </c>
      <c r="C4176" s="92">
        <v>16359</v>
      </c>
      <c r="D4176" s="93">
        <v>44903</v>
      </c>
      <c r="E4176" s="94" t="s">
        <v>3278</v>
      </c>
      <c r="F4176" s="92" t="s">
        <v>3279</v>
      </c>
      <c r="G4176" s="122"/>
      <c r="H4176" s="95">
        <v>30100.3</v>
      </c>
      <c r="I4176" s="95">
        <f t="shared" si="69"/>
        <v>2317366.2399999998</v>
      </c>
    </row>
    <row r="4177" spans="1:9" x14ac:dyDescent="0.25">
      <c r="A4177" t="s">
        <v>158</v>
      </c>
      <c r="B4177" s="92">
        <v>421</v>
      </c>
      <c r="C4177" s="92">
        <v>16360</v>
      </c>
      <c r="D4177" s="93">
        <v>44903</v>
      </c>
      <c r="E4177" s="94" t="s">
        <v>3280</v>
      </c>
      <c r="F4177" s="92" t="s">
        <v>2545</v>
      </c>
      <c r="G4177" s="122"/>
      <c r="H4177" s="95">
        <v>6000</v>
      </c>
      <c r="I4177" s="95">
        <f t="shared" si="69"/>
        <v>2311366.2399999998</v>
      </c>
    </row>
    <row r="4178" spans="1:9" x14ac:dyDescent="0.25">
      <c r="A4178" t="s">
        <v>158</v>
      </c>
      <c r="B4178" s="92">
        <v>421</v>
      </c>
      <c r="C4178" s="92">
        <v>16361</v>
      </c>
      <c r="D4178" s="93">
        <v>44903</v>
      </c>
      <c r="E4178" s="94" t="s">
        <v>3281</v>
      </c>
      <c r="F4178" s="92" t="s">
        <v>3282</v>
      </c>
      <c r="G4178" s="122"/>
      <c r="H4178" s="95">
        <v>10000</v>
      </c>
      <c r="I4178" s="95">
        <f t="shared" si="69"/>
        <v>2301366.2399999998</v>
      </c>
    </row>
    <row r="4179" spans="1:9" x14ac:dyDescent="0.25">
      <c r="B4179" s="92">
        <v>122</v>
      </c>
      <c r="C4179" s="92">
        <v>16362</v>
      </c>
      <c r="D4179" s="93">
        <v>44903</v>
      </c>
      <c r="E4179" s="94" t="s">
        <v>3283</v>
      </c>
      <c r="F4179" s="92" t="s">
        <v>1465</v>
      </c>
      <c r="G4179" s="122"/>
      <c r="H4179" s="95">
        <v>4166</v>
      </c>
      <c r="I4179" s="95">
        <f t="shared" si="69"/>
        <v>2297200.2399999998</v>
      </c>
    </row>
    <row r="4180" spans="1:9" x14ac:dyDescent="0.25">
      <c r="B4180" s="92"/>
      <c r="C4180" s="92"/>
      <c r="D4180" s="93">
        <v>44904</v>
      </c>
      <c r="E4180" s="94" t="s">
        <v>41</v>
      </c>
      <c r="F4180" s="92" t="s">
        <v>3265</v>
      </c>
      <c r="G4180" s="122">
        <v>11000</v>
      </c>
      <c r="H4180" s="95"/>
      <c r="I4180" s="95">
        <f t="shared" si="69"/>
        <v>2308200.2399999998</v>
      </c>
    </row>
    <row r="4181" spans="1:9" x14ac:dyDescent="0.25">
      <c r="B4181" s="92"/>
      <c r="C4181" s="92"/>
      <c r="D4181" s="93">
        <v>44904</v>
      </c>
      <c r="E4181" s="94" t="s">
        <v>41</v>
      </c>
      <c r="F4181" s="92" t="s">
        <v>3284</v>
      </c>
      <c r="G4181" s="122">
        <v>1092087.5</v>
      </c>
      <c r="H4181" s="95"/>
      <c r="I4181" s="95">
        <f t="shared" si="69"/>
        <v>3400287.7399999998</v>
      </c>
    </row>
    <row r="4182" spans="1:9" x14ac:dyDescent="0.25">
      <c r="B4182" s="92"/>
      <c r="C4182" s="92"/>
      <c r="D4182" s="93">
        <v>44904</v>
      </c>
      <c r="E4182" s="94" t="s">
        <v>41</v>
      </c>
      <c r="F4182" s="92" t="s">
        <v>3265</v>
      </c>
      <c r="G4182" s="122">
        <v>5000</v>
      </c>
      <c r="H4182" s="95"/>
      <c r="I4182" s="95">
        <f t="shared" si="69"/>
        <v>3405287.7399999998</v>
      </c>
    </row>
    <row r="4183" spans="1:9" x14ac:dyDescent="0.25">
      <c r="B4183" s="92"/>
      <c r="C4183" s="92"/>
      <c r="D4183" s="93">
        <v>44904</v>
      </c>
      <c r="E4183" s="94" t="s">
        <v>41</v>
      </c>
      <c r="F4183" s="92" t="s">
        <v>3265</v>
      </c>
      <c r="G4183" s="122">
        <v>3000</v>
      </c>
      <c r="H4183" s="95"/>
      <c r="I4183" s="95">
        <f t="shared" si="69"/>
        <v>3408287.7399999998</v>
      </c>
    </row>
    <row r="4184" spans="1:9" x14ac:dyDescent="0.25">
      <c r="B4184" s="92"/>
      <c r="C4184" s="92"/>
      <c r="D4184" s="93">
        <v>44904</v>
      </c>
      <c r="E4184" s="94" t="s">
        <v>41</v>
      </c>
      <c r="F4184" s="92" t="s">
        <v>3265</v>
      </c>
      <c r="G4184" s="122">
        <v>5000</v>
      </c>
      <c r="H4184" s="95"/>
      <c r="I4184" s="95">
        <f t="shared" si="69"/>
        <v>3413287.7399999998</v>
      </c>
    </row>
    <row r="4185" spans="1:9" x14ac:dyDescent="0.25">
      <c r="B4185" s="92"/>
      <c r="C4185" s="92"/>
      <c r="D4185" s="93">
        <v>44904</v>
      </c>
      <c r="E4185" s="94" t="s">
        <v>41</v>
      </c>
      <c r="F4185" s="92" t="s">
        <v>3265</v>
      </c>
      <c r="G4185" s="122">
        <v>300000</v>
      </c>
      <c r="H4185" s="95"/>
      <c r="I4185" s="95">
        <f t="shared" si="69"/>
        <v>3713287.7399999998</v>
      </c>
    </row>
    <row r="4186" spans="1:9" x14ac:dyDescent="0.25">
      <c r="A4186" t="s">
        <v>158</v>
      </c>
      <c r="B4186" s="92">
        <v>293</v>
      </c>
      <c r="C4186" s="92">
        <v>16363</v>
      </c>
      <c r="D4186" s="93">
        <v>44908</v>
      </c>
      <c r="E4186" s="94" t="s">
        <v>3285</v>
      </c>
      <c r="F4186" s="92" t="s">
        <v>3286</v>
      </c>
      <c r="G4186" s="122"/>
      <c r="H4186" s="95">
        <v>32000</v>
      </c>
      <c r="I4186" s="95">
        <f t="shared" si="69"/>
        <v>3681287.7399999998</v>
      </c>
    </row>
    <row r="4187" spans="1:9" x14ac:dyDescent="0.25">
      <c r="A4187" t="s">
        <v>158</v>
      </c>
      <c r="B4187" s="92">
        <v>426</v>
      </c>
      <c r="C4187" s="92">
        <v>16364</v>
      </c>
      <c r="D4187" s="93">
        <v>44908</v>
      </c>
      <c r="E4187" s="94" t="s">
        <v>3287</v>
      </c>
      <c r="F4187" s="92" t="s">
        <v>2663</v>
      </c>
      <c r="G4187" s="122"/>
      <c r="H4187" s="95">
        <v>40850</v>
      </c>
      <c r="I4187" s="95">
        <f t="shared" si="69"/>
        <v>3640437.7399999998</v>
      </c>
    </row>
    <row r="4188" spans="1:9" x14ac:dyDescent="0.25">
      <c r="A4188" t="s">
        <v>158</v>
      </c>
      <c r="B4188" s="92">
        <v>426</v>
      </c>
      <c r="C4188" s="92">
        <v>16365</v>
      </c>
      <c r="D4188" s="93">
        <v>44908</v>
      </c>
      <c r="E4188" s="94" t="s">
        <v>3290</v>
      </c>
      <c r="F4188" s="92" t="s">
        <v>3181</v>
      </c>
      <c r="G4188" s="122"/>
      <c r="H4188" s="95">
        <v>10000</v>
      </c>
      <c r="I4188" s="95">
        <f t="shared" si="69"/>
        <v>3630437.7399999998</v>
      </c>
    </row>
    <row r="4189" spans="1:9" x14ac:dyDescent="0.25">
      <c r="A4189" t="s">
        <v>158</v>
      </c>
      <c r="B4189" s="92">
        <v>426</v>
      </c>
      <c r="C4189" s="92">
        <v>16366</v>
      </c>
      <c r="D4189" s="93">
        <v>44908</v>
      </c>
      <c r="E4189" s="94" t="s">
        <v>3288</v>
      </c>
      <c r="F4189" s="92" t="s">
        <v>3289</v>
      </c>
      <c r="G4189" s="122"/>
      <c r="H4189" s="95">
        <v>9500</v>
      </c>
      <c r="I4189" s="95">
        <f t="shared" ref="I4189:I4191" si="70">+I4188+G4189-H4189</f>
        <v>3620937.7399999998</v>
      </c>
    </row>
    <row r="4190" spans="1:9" x14ac:dyDescent="0.25">
      <c r="A4190" t="s">
        <v>158</v>
      </c>
      <c r="B4190" s="92">
        <v>426</v>
      </c>
      <c r="C4190" s="92">
        <v>16367</v>
      </c>
      <c r="D4190" s="93">
        <v>44908</v>
      </c>
      <c r="E4190" s="94" t="s">
        <v>3292</v>
      </c>
      <c r="F4190" s="92" t="s">
        <v>1939</v>
      </c>
      <c r="G4190" s="122"/>
      <c r="H4190" s="95">
        <v>33700</v>
      </c>
      <c r="I4190" s="95">
        <f t="shared" si="70"/>
        <v>3587237.7399999998</v>
      </c>
    </row>
    <row r="4191" spans="1:9" x14ac:dyDescent="0.25">
      <c r="A4191" t="s">
        <v>158</v>
      </c>
      <c r="B4191" s="92">
        <v>426</v>
      </c>
      <c r="C4191" s="92">
        <v>16368</v>
      </c>
      <c r="D4191" s="93">
        <v>44908</v>
      </c>
      <c r="E4191" s="94" t="s">
        <v>3293</v>
      </c>
      <c r="F4191" s="92" t="s">
        <v>2665</v>
      </c>
      <c r="G4191" s="122"/>
      <c r="H4191" s="95">
        <v>146832</v>
      </c>
      <c r="I4191" s="95">
        <f t="shared" si="70"/>
        <v>3440405.7399999998</v>
      </c>
    </row>
    <row r="4192" spans="1:9" x14ac:dyDescent="0.25">
      <c r="A4192" t="s">
        <v>158</v>
      </c>
      <c r="B4192" s="92">
        <v>426</v>
      </c>
      <c r="C4192" s="92">
        <v>16369</v>
      </c>
      <c r="D4192" s="93">
        <v>44908</v>
      </c>
      <c r="E4192" s="94" t="s">
        <v>3294</v>
      </c>
      <c r="F4192" s="92" t="s">
        <v>3270</v>
      </c>
      <c r="G4192" s="122"/>
      <c r="H4192" s="95">
        <v>9500</v>
      </c>
      <c r="I4192" s="95">
        <f t="shared" ref="I4192:I4247" si="71">+I4191+G4192-H4192</f>
        <v>3430905.7399999998</v>
      </c>
    </row>
    <row r="4193" spans="1:9" x14ac:dyDescent="0.25">
      <c r="B4193" s="92">
        <v>426</v>
      </c>
      <c r="C4193" s="92">
        <v>16370</v>
      </c>
      <c r="D4193" s="93">
        <v>44908</v>
      </c>
      <c r="E4193" s="94" t="s">
        <v>3295</v>
      </c>
      <c r="F4193" s="92" t="s">
        <v>3296</v>
      </c>
      <c r="G4193" s="122"/>
      <c r="H4193" s="95">
        <v>19570</v>
      </c>
      <c r="I4193" s="95">
        <f t="shared" si="71"/>
        <v>3411335.7399999998</v>
      </c>
    </row>
    <row r="4194" spans="1:9" x14ac:dyDescent="0.25">
      <c r="B4194" s="92"/>
      <c r="C4194" s="92">
        <v>16371</v>
      </c>
      <c r="D4194" s="93">
        <v>44908</v>
      </c>
      <c r="E4194" s="94" t="s">
        <v>64</v>
      </c>
      <c r="F4194" s="92" t="s">
        <v>64</v>
      </c>
      <c r="G4194" s="122"/>
      <c r="H4194" s="95"/>
      <c r="I4194" s="95">
        <f t="shared" si="71"/>
        <v>3411335.7399999998</v>
      </c>
    </row>
    <row r="4195" spans="1:9" x14ac:dyDescent="0.25">
      <c r="B4195" s="92"/>
      <c r="C4195" s="92">
        <v>16372</v>
      </c>
      <c r="D4195" s="93">
        <v>44908</v>
      </c>
      <c r="E4195" s="94" t="s">
        <v>43</v>
      </c>
      <c r="F4195" s="92" t="s">
        <v>64</v>
      </c>
      <c r="G4195" s="122"/>
      <c r="H4195" s="95"/>
      <c r="I4195" s="95">
        <f t="shared" si="71"/>
        <v>3411335.7399999998</v>
      </c>
    </row>
    <row r="4196" spans="1:9" x14ac:dyDescent="0.25">
      <c r="A4196" t="s">
        <v>158</v>
      </c>
      <c r="B4196" s="92">
        <v>426</v>
      </c>
      <c r="C4196" s="92">
        <v>16373</v>
      </c>
      <c r="D4196" s="93">
        <v>44908</v>
      </c>
      <c r="E4196" s="94" t="s">
        <v>3379</v>
      </c>
      <c r="F4196" s="92" t="s">
        <v>1939</v>
      </c>
      <c r="G4196" s="122"/>
      <c r="H4196" s="95">
        <v>155000</v>
      </c>
      <c r="I4196" s="95">
        <f t="shared" si="71"/>
        <v>3256335.7399999998</v>
      </c>
    </row>
    <row r="4197" spans="1:9" x14ac:dyDescent="0.25">
      <c r="A4197" t="s">
        <v>158</v>
      </c>
      <c r="B4197" s="92">
        <v>426</v>
      </c>
      <c r="C4197" s="92">
        <v>16374</v>
      </c>
      <c r="D4197" s="93">
        <v>44908</v>
      </c>
      <c r="E4197" s="94" t="s">
        <v>3298</v>
      </c>
      <c r="F4197" s="92" t="s">
        <v>3299</v>
      </c>
      <c r="G4197" s="122"/>
      <c r="H4197" s="95">
        <v>25000</v>
      </c>
      <c r="I4197" s="95">
        <f t="shared" si="71"/>
        <v>3231335.7399999998</v>
      </c>
    </row>
    <row r="4198" spans="1:9" x14ac:dyDescent="0.25">
      <c r="A4198" t="s">
        <v>158</v>
      </c>
      <c r="B4198" s="92">
        <v>426</v>
      </c>
      <c r="C4198" s="92">
        <v>16375</v>
      </c>
      <c r="D4198" s="93">
        <v>44908</v>
      </c>
      <c r="E4198" s="94" t="s">
        <v>3300</v>
      </c>
      <c r="F4198" s="92" t="s">
        <v>2098</v>
      </c>
      <c r="G4198" s="122"/>
      <c r="H4198" s="95">
        <v>78850</v>
      </c>
      <c r="I4198" s="95">
        <f t="shared" si="71"/>
        <v>3152485.7399999998</v>
      </c>
    </row>
    <row r="4199" spans="1:9" x14ac:dyDescent="0.25">
      <c r="A4199" t="s">
        <v>158</v>
      </c>
      <c r="B4199" s="92">
        <v>426</v>
      </c>
      <c r="C4199" s="92">
        <v>16376</v>
      </c>
      <c r="D4199" s="93">
        <v>44908</v>
      </c>
      <c r="E4199" s="94" t="s">
        <v>3301</v>
      </c>
      <c r="F4199" s="92" t="s">
        <v>1937</v>
      </c>
      <c r="G4199" s="122"/>
      <c r="H4199" s="95">
        <v>22800</v>
      </c>
      <c r="I4199" s="95">
        <f t="shared" si="71"/>
        <v>3129685.7399999998</v>
      </c>
    </row>
    <row r="4200" spans="1:9" x14ac:dyDescent="0.25">
      <c r="A4200" t="s">
        <v>158</v>
      </c>
      <c r="B4200" s="92">
        <v>426</v>
      </c>
      <c r="C4200" s="92">
        <v>16377</v>
      </c>
      <c r="D4200" s="93">
        <v>44908</v>
      </c>
      <c r="E4200" s="94" t="s">
        <v>3290</v>
      </c>
      <c r="F4200" s="92" t="s">
        <v>3302</v>
      </c>
      <c r="G4200" s="122"/>
      <c r="H4200" s="95">
        <v>20000</v>
      </c>
      <c r="I4200" s="95">
        <f t="shared" si="71"/>
        <v>3109685.7399999998</v>
      </c>
    </row>
    <row r="4201" spans="1:9" x14ac:dyDescent="0.25">
      <c r="A4201" t="s">
        <v>158</v>
      </c>
      <c r="B4201" s="92">
        <v>426</v>
      </c>
      <c r="C4201" s="92">
        <v>16378</v>
      </c>
      <c r="D4201" s="93">
        <v>44908</v>
      </c>
      <c r="E4201" s="94" t="s">
        <v>3378</v>
      </c>
      <c r="F4201" s="92" t="s">
        <v>1986</v>
      </c>
      <c r="G4201" s="122"/>
      <c r="H4201" s="95">
        <v>50000</v>
      </c>
      <c r="I4201" s="95">
        <f t="shared" si="71"/>
        <v>3059685.7399999998</v>
      </c>
    </row>
    <row r="4202" spans="1:9" x14ac:dyDescent="0.25">
      <c r="A4202" t="s">
        <v>158</v>
      </c>
      <c r="B4202" s="92">
        <v>426</v>
      </c>
      <c r="C4202" s="92">
        <v>16379</v>
      </c>
      <c r="D4202" s="93">
        <v>44908</v>
      </c>
      <c r="E4202" s="94" t="s">
        <v>3297</v>
      </c>
      <c r="F4202" s="92" t="s">
        <v>1935</v>
      </c>
      <c r="G4202" s="122"/>
      <c r="H4202" s="95">
        <v>47500</v>
      </c>
      <c r="I4202" s="95">
        <f t="shared" si="71"/>
        <v>3012185.7399999998</v>
      </c>
    </row>
    <row r="4203" spans="1:9" x14ac:dyDescent="0.25">
      <c r="A4203" t="s">
        <v>158</v>
      </c>
      <c r="B4203" s="92">
        <v>426</v>
      </c>
      <c r="C4203" s="92">
        <v>16380</v>
      </c>
      <c r="D4203" s="93">
        <v>44908</v>
      </c>
      <c r="E4203" s="94" t="s">
        <v>3303</v>
      </c>
      <c r="F4203" s="92" t="s">
        <v>3237</v>
      </c>
      <c r="G4203" s="122"/>
      <c r="H4203" s="95">
        <v>29925</v>
      </c>
      <c r="I4203" s="95">
        <f t="shared" si="71"/>
        <v>2982260.7399999998</v>
      </c>
    </row>
    <row r="4204" spans="1:9" x14ac:dyDescent="0.25">
      <c r="A4204" t="s">
        <v>158</v>
      </c>
      <c r="B4204" s="92">
        <v>241</v>
      </c>
      <c r="C4204" s="92">
        <v>16381</v>
      </c>
      <c r="D4204" s="93">
        <v>44908</v>
      </c>
      <c r="E4204" s="94" t="s">
        <v>3304</v>
      </c>
      <c r="F4204" s="92" t="s">
        <v>2272</v>
      </c>
      <c r="G4204" s="122"/>
      <c r="H4204" s="95">
        <v>67091</v>
      </c>
      <c r="I4204" s="95">
        <f t="shared" si="71"/>
        <v>2915169.7399999998</v>
      </c>
    </row>
    <row r="4205" spans="1:9" x14ac:dyDescent="0.25">
      <c r="A4205" t="s">
        <v>158</v>
      </c>
      <c r="B4205" s="92">
        <v>421</v>
      </c>
      <c r="C4205" s="92">
        <v>16382</v>
      </c>
      <c r="D4205" s="93">
        <v>44908</v>
      </c>
      <c r="E4205" s="94" t="s">
        <v>62</v>
      </c>
      <c r="F4205" s="92" t="s">
        <v>3305</v>
      </c>
      <c r="G4205" s="122"/>
      <c r="H4205" s="95">
        <v>10000</v>
      </c>
      <c r="I4205" s="95">
        <f t="shared" si="71"/>
        <v>2905169.7399999998</v>
      </c>
    </row>
    <row r="4206" spans="1:9" x14ac:dyDescent="0.25">
      <c r="A4206" t="s">
        <v>158</v>
      </c>
      <c r="B4206" s="92">
        <v>343</v>
      </c>
      <c r="C4206" s="92">
        <v>16383</v>
      </c>
      <c r="D4206" s="93">
        <v>44908</v>
      </c>
      <c r="E4206" s="94" t="s">
        <v>3306</v>
      </c>
      <c r="F4206" s="92" t="s">
        <v>2609</v>
      </c>
      <c r="G4206" s="122"/>
      <c r="H4206" s="95">
        <v>58987</v>
      </c>
      <c r="I4206" s="95">
        <f t="shared" si="71"/>
        <v>2846182.7399999998</v>
      </c>
    </row>
    <row r="4207" spans="1:9" x14ac:dyDescent="0.25">
      <c r="B4207" s="92">
        <v>421</v>
      </c>
      <c r="C4207" s="92">
        <v>16384</v>
      </c>
      <c r="D4207" s="93">
        <v>44908</v>
      </c>
      <c r="E4207" s="94" t="s">
        <v>3307</v>
      </c>
      <c r="F4207" s="92" t="s">
        <v>3308</v>
      </c>
      <c r="G4207" s="122"/>
      <c r="H4207" s="95">
        <v>19410</v>
      </c>
      <c r="I4207" s="95">
        <f t="shared" si="71"/>
        <v>2826772.7399999998</v>
      </c>
    </row>
    <row r="4208" spans="1:9" x14ac:dyDescent="0.25">
      <c r="A4208" t="s">
        <v>158</v>
      </c>
      <c r="B4208" s="92">
        <v>421</v>
      </c>
      <c r="C4208" s="92">
        <v>16385</v>
      </c>
      <c r="D4208" s="93">
        <v>44910</v>
      </c>
      <c r="E4208" s="94" t="s">
        <v>1947</v>
      </c>
      <c r="F4208" s="92" t="s">
        <v>1923</v>
      </c>
      <c r="G4208" s="122"/>
      <c r="H4208" s="95">
        <v>31387</v>
      </c>
      <c r="I4208" s="95">
        <f t="shared" si="71"/>
        <v>2795385.7399999998</v>
      </c>
    </row>
    <row r="4209" spans="1:9" x14ac:dyDescent="0.25">
      <c r="A4209" t="s">
        <v>158</v>
      </c>
      <c r="B4209" s="92">
        <v>421</v>
      </c>
      <c r="C4209" s="92">
        <v>16386</v>
      </c>
      <c r="D4209" s="93">
        <v>44910</v>
      </c>
      <c r="E4209" s="94" t="s">
        <v>1960</v>
      </c>
      <c r="F4209" s="92" t="s">
        <v>3309</v>
      </c>
      <c r="G4209" s="122"/>
      <c r="H4209" s="95">
        <v>4560</v>
      </c>
      <c r="I4209" s="95">
        <f t="shared" si="71"/>
        <v>2790825.7399999998</v>
      </c>
    </row>
    <row r="4210" spans="1:9" x14ac:dyDescent="0.25">
      <c r="B4210" s="92"/>
      <c r="C4210" s="92">
        <v>16387</v>
      </c>
      <c r="D4210" s="93">
        <v>44910</v>
      </c>
      <c r="E4210" s="94" t="s">
        <v>43</v>
      </c>
      <c r="F4210" s="92" t="s">
        <v>64</v>
      </c>
      <c r="G4210" s="122"/>
      <c r="H4210" s="95"/>
      <c r="I4210" s="95">
        <f t="shared" si="71"/>
        <v>2790825.7399999998</v>
      </c>
    </row>
    <row r="4211" spans="1:9" x14ac:dyDescent="0.25">
      <c r="A4211" t="s">
        <v>158</v>
      </c>
      <c r="B4211" s="92">
        <v>426</v>
      </c>
      <c r="C4211" s="92">
        <v>16388</v>
      </c>
      <c r="D4211" s="93">
        <v>44910</v>
      </c>
      <c r="E4211" s="94" t="s">
        <v>3043</v>
      </c>
      <c r="F4211" s="92" t="s">
        <v>2087</v>
      </c>
      <c r="G4211" s="122"/>
      <c r="H4211" s="95">
        <v>35271</v>
      </c>
      <c r="I4211" s="95">
        <f t="shared" si="71"/>
        <v>2755554.7399999998</v>
      </c>
    </row>
    <row r="4212" spans="1:9" x14ac:dyDescent="0.25">
      <c r="A4212" t="s">
        <v>158</v>
      </c>
      <c r="B4212" s="92">
        <v>241</v>
      </c>
      <c r="C4212" s="92">
        <v>16389</v>
      </c>
      <c r="D4212" s="93">
        <v>44910</v>
      </c>
      <c r="E4212" s="94" t="s">
        <v>1730</v>
      </c>
      <c r="F4212" s="92" t="s">
        <v>3310</v>
      </c>
      <c r="G4212" s="122"/>
      <c r="H4212" s="95">
        <v>3822</v>
      </c>
      <c r="I4212" s="95">
        <f t="shared" si="71"/>
        <v>2751732.7399999998</v>
      </c>
    </row>
    <row r="4213" spans="1:9" x14ac:dyDescent="0.25">
      <c r="A4213" t="s">
        <v>158</v>
      </c>
      <c r="B4213" s="92">
        <v>345</v>
      </c>
      <c r="C4213" s="92">
        <v>16390</v>
      </c>
      <c r="D4213" s="93">
        <v>44910</v>
      </c>
      <c r="E4213" s="94" t="s">
        <v>1543</v>
      </c>
      <c r="F4213" s="92" t="s">
        <v>1939</v>
      </c>
      <c r="G4213" s="122"/>
      <c r="H4213" s="95">
        <v>20000</v>
      </c>
      <c r="I4213" s="95">
        <f t="shared" si="71"/>
        <v>2731732.7399999998</v>
      </c>
    </row>
    <row r="4214" spans="1:9" x14ac:dyDescent="0.25">
      <c r="A4214" t="s">
        <v>158</v>
      </c>
      <c r="B4214" s="92">
        <v>421</v>
      </c>
      <c r="C4214" s="92">
        <v>16391</v>
      </c>
      <c r="D4214" s="93">
        <v>44910</v>
      </c>
      <c r="E4214" s="94" t="s">
        <v>1722</v>
      </c>
      <c r="F4214" s="92" t="s">
        <v>3311</v>
      </c>
      <c r="G4214" s="122"/>
      <c r="H4214" s="95">
        <v>10000</v>
      </c>
      <c r="I4214" s="95">
        <f t="shared" si="71"/>
        <v>2721732.7399999998</v>
      </c>
    </row>
    <row r="4215" spans="1:9" x14ac:dyDescent="0.25">
      <c r="A4215" t="s">
        <v>158</v>
      </c>
      <c r="B4215" s="92">
        <v>426</v>
      </c>
      <c r="C4215" s="92">
        <v>16392</v>
      </c>
      <c r="D4215" s="93">
        <v>44910</v>
      </c>
      <c r="E4215" s="94" t="s">
        <v>3312</v>
      </c>
      <c r="F4215" s="92" t="s">
        <v>1939</v>
      </c>
      <c r="G4215" s="122"/>
      <c r="H4215" s="95">
        <v>100000</v>
      </c>
      <c r="I4215" s="95">
        <f t="shared" si="71"/>
        <v>2621732.7399999998</v>
      </c>
    </row>
    <row r="4216" spans="1:9" x14ac:dyDescent="0.25">
      <c r="A4216" t="s">
        <v>158</v>
      </c>
      <c r="B4216" s="92">
        <v>122</v>
      </c>
      <c r="C4216" s="92">
        <v>16393</v>
      </c>
      <c r="D4216" s="93">
        <v>44910</v>
      </c>
      <c r="E4216" s="94" t="s">
        <v>3313</v>
      </c>
      <c r="F4216" s="92" t="s">
        <v>1975</v>
      </c>
      <c r="G4216" s="122"/>
      <c r="H4216" s="95">
        <v>20000</v>
      </c>
      <c r="I4216" s="95">
        <f t="shared" si="71"/>
        <v>2601732.7399999998</v>
      </c>
    </row>
    <row r="4217" spans="1:9" x14ac:dyDescent="0.25">
      <c r="A4217" t="s">
        <v>158</v>
      </c>
      <c r="B4217" s="92">
        <v>421</v>
      </c>
      <c r="C4217" s="92">
        <v>16394</v>
      </c>
      <c r="D4217" s="93">
        <v>44910</v>
      </c>
      <c r="E4217" s="94" t="s">
        <v>62</v>
      </c>
      <c r="F4217" s="92" t="s">
        <v>3314</v>
      </c>
      <c r="G4217" s="122"/>
      <c r="H4217" s="95">
        <v>10000</v>
      </c>
      <c r="I4217" s="95">
        <f t="shared" si="71"/>
        <v>2591732.7399999998</v>
      </c>
    </row>
    <row r="4218" spans="1:9" x14ac:dyDescent="0.25">
      <c r="A4218" t="s">
        <v>158</v>
      </c>
      <c r="B4218" s="92">
        <v>426</v>
      </c>
      <c r="C4218" s="92">
        <v>16395</v>
      </c>
      <c r="D4218" s="93">
        <v>44910</v>
      </c>
      <c r="E4218" s="94" t="s">
        <v>3315</v>
      </c>
      <c r="F4218" s="92" t="s">
        <v>2133</v>
      </c>
      <c r="G4218" s="122"/>
      <c r="H4218" s="95">
        <v>19000</v>
      </c>
      <c r="I4218" s="95">
        <f t="shared" si="71"/>
        <v>2572732.7399999998</v>
      </c>
    </row>
    <row r="4219" spans="1:9" x14ac:dyDescent="0.25">
      <c r="A4219" t="s">
        <v>158</v>
      </c>
      <c r="B4219" s="92">
        <v>426</v>
      </c>
      <c r="C4219" s="92">
        <v>16396</v>
      </c>
      <c r="D4219" s="93">
        <v>44910</v>
      </c>
      <c r="E4219" s="94" t="s">
        <v>3316</v>
      </c>
      <c r="F4219" s="92" t="s">
        <v>2098</v>
      </c>
      <c r="G4219" s="122"/>
      <c r="H4219" s="95">
        <v>11400</v>
      </c>
      <c r="I4219" s="95">
        <f t="shared" si="71"/>
        <v>2561332.7399999998</v>
      </c>
    </row>
    <row r="4220" spans="1:9" x14ac:dyDescent="0.25">
      <c r="A4220" t="s">
        <v>158</v>
      </c>
      <c r="B4220" s="92">
        <v>231</v>
      </c>
      <c r="C4220" s="92">
        <v>16397</v>
      </c>
      <c r="D4220" s="93">
        <v>44910</v>
      </c>
      <c r="E4220" s="94" t="s">
        <v>3317</v>
      </c>
      <c r="F4220" s="92" t="s">
        <v>2098</v>
      </c>
      <c r="G4220" s="122"/>
      <c r="H4220" s="95">
        <v>34200</v>
      </c>
      <c r="I4220" s="95">
        <f t="shared" si="71"/>
        <v>2527132.7399999998</v>
      </c>
    </row>
    <row r="4221" spans="1:9" x14ac:dyDescent="0.25">
      <c r="A4221" t="s">
        <v>158</v>
      </c>
      <c r="B4221" s="92">
        <v>421</v>
      </c>
      <c r="C4221" s="92">
        <v>16398</v>
      </c>
      <c r="D4221" s="93">
        <v>44911</v>
      </c>
      <c r="E4221" s="94" t="s">
        <v>3318</v>
      </c>
      <c r="F4221" s="92" t="s">
        <v>2897</v>
      </c>
      <c r="G4221" s="122"/>
      <c r="H4221" s="95">
        <v>10000</v>
      </c>
      <c r="I4221" s="95">
        <f t="shared" si="71"/>
        <v>2517132.7399999998</v>
      </c>
    </row>
    <row r="4222" spans="1:9" x14ac:dyDescent="0.25">
      <c r="B4222" s="92">
        <v>421</v>
      </c>
      <c r="C4222" s="92">
        <v>16399</v>
      </c>
      <c r="D4222" s="93">
        <v>44911</v>
      </c>
      <c r="E4222" s="94" t="s">
        <v>1722</v>
      </c>
      <c r="F4222" s="92" t="s">
        <v>3319</v>
      </c>
      <c r="G4222" s="122"/>
      <c r="H4222" s="95">
        <v>5000</v>
      </c>
      <c r="I4222" s="95">
        <f t="shared" si="71"/>
        <v>2512132.7399999998</v>
      </c>
    </row>
    <row r="4223" spans="1:9" x14ac:dyDescent="0.25">
      <c r="B4223" s="92">
        <v>421</v>
      </c>
      <c r="C4223" s="92">
        <v>16400</v>
      </c>
      <c r="D4223" s="93">
        <v>44911</v>
      </c>
      <c r="E4223" s="94" t="s">
        <v>62</v>
      </c>
      <c r="F4223" s="92" t="s">
        <v>3320</v>
      </c>
      <c r="G4223" s="122"/>
      <c r="H4223" s="95">
        <v>5000</v>
      </c>
      <c r="I4223" s="95">
        <f t="shared" si="71"/>
        <v>2507132.7399999998</v>
      </c>
    </row>
    <row r="4224" spans="1:9" x14ac:dyDescent="0.25">
      <c r="B4224" s="92">
        <v>421</v>
      </c>
      <c r="C4224" s="92">
        <v>16401</v>
      </c>
      <c r="D4224" s="93">
        <v>44911</v>
      </c>
      <c r="E4224" s="94" t="s">
        <v>62</v>
      </c>
      <c r="F4224" s="92" t="s">
        <v>3321</v>
      </c>
      <c r="G4224" s="122"/>
      <c r="H4224" s="95">
        <v>5000</v>
      </c>
      <c r="I4224" s="95">
        <f t="shared" si="71"/>
        <v>2502132.7399999998</v>
      </c>
    </row>
    <row r="4225" spans="1:9" x14ac:dyDescent="0.25">
      <c r="B4225" s="92">
        <v>421</v>
      </c>
      <c r="C4225" s="92">
        <v>16402</v>
      </c>
      <c r="D4225" s="93">
        <v>44911</v>
      </c>
      <c r="E4225" s="94" t="s">
        <v>62</v>
      </c>
      <c r="F4225" s="92" t="s">
        <v>3322</v>
      </c>
      <c r="G4225" s="122"/>
      <c r="H4225" s="95">
        <v>19000</v>
      </c>
      <c r="I4225" s="95">
        <f t="shared" si="71"/>
        <v>2483132.7399999998</v>
      </c>
    </row>
    <row r="4226" spans="1:9" x14ac:dyDescent="0.25">
      <c r="A4226" t="s">
        <v>158</v>
      </c>
      <c r="B4226" s="92">
        <v>344</v>
      </c>
      <c r="C4226" s="92">
        <v>16403</v>
      </c>
      <c r="D4226" s="93">
        <v>44911</v>
      </c>
      <c r="E4226" s="94" t="s">
        <v>3323</v>
      </c>
      <c r="F4226" s="92" t="s">
        <v>2602</v>
      </c>
      <c r="G4226" s="122"/>
      <c r="H4226" s="95">
        <v>21922</v>
      </c>
      <c r="I4226" s="95">
        <f t="shared" si="71"/>
        <v>2461210.7399999998</v>
      </c>
    </row>
    <row r="4227" spans="1:9" x14ac:dyDescent="0.25">
      <c r="A4227" t="s">
        <v>158</v>
      </c>
      <c r="B4227" s="92">
        <v>421</v>
      </c>
      <c r="C4227" s="92">
        <v>16404</v>
      </c>
      <c r="D4227" s="93">
        <v>44911</v>
      </c>
      <c r="E4227" s="94" t="s">
        <v>3324</v>
      </c>
      <c r="F4227" s="92" t="s">
        <v>2076</v>
      </c>
      <c r="G4227" s="122"/>
      <c r="H4227" s="95">
        <v>9875</v>
      </c>
      <c r="I4227" s="95">
        <f t="shared" si="71"/>
        <v>2451335.7399999998</v>
      </c>
    </row>
    <row r="4228" spans="1:9" x14ac:dyDescent="0.25">
      <c r="A4228" t="s">
        <v>158</v>
      </c>
      <c r="B4228" s="92">
        <v>421</v>
      </c>
      <c r="C4228" s="92">
        <v>16405</v>
      </c>
      <c r="D4228" s="93">
        <v>44911</v>
      </c>
      <c r="E4228" s="94" t="s">
        <v>2074</v>
      </c>
      <c r="F4228" s="92" t="s">
        <v>2473</v>
      </c>
      <c r="G4228" s="122"/>
      <c r="H4228" s="95">
        <v>5723</v>
      </c>
      <c r="I4228" s="95">
        <f t="shared" si="71"/>
        <v>2445612.7399999998</v>
      </c>
    </row>
    <row r="4229" spans="1:9" x14ac:dyDescent="0.25">
      <c r="A4229" t="s">
        <v>158</v>
      </c>
      <c r="B4229" s="92">
        <v>346</v>
      </c>
      <c r="C4229" s="92">
        <v>16406</v>
      </c>
      <c r="D4229" s="93">
        <v>44911</v>
      </c>
      <c r="E4229" s="94" t="s">
        <v>3325</v>
      </c>
      <c r="F4229" s="92" t="s">
        <v>3289</v>
      </c>
      <c r="G4229" s="122"/>
      <c r="H4229" s="95">
        <v>20000</v>
      </c>
      <c r="I4229" s="95">
        <f t="shared" si="71"/>
        <v>2425612.7399999998</v>
      </c>
    </row>
    <row r="4230" spans="1:9" x14ac:dyDescent="0.25">
      <c r="A4230" t="s">
        <v>158</v>
      </c>
      <c r="B4230" s="92">
        <v>426</v>
      </c>
      <c r="C4230" s="92">
        <v>16407</v>
      </c>
      <c r="D4230" s="93">
        <v>44911</v>
      </c>
      <c r="E4230" s="94" t="s">
        <v>3326</v>
      </c>
      <c r="F4230" s="92" t="s">
        <v>3327</v>
      </c>
      <c r="G4230" s="122"/>
      <c r="H4230" s="95">
        <v>6215</v>
      </c>
      <c r="I4230" s="95">
        <f t="shared" si="71"/>
        <v>2419397.7399999998</v>
      </c>
    </row>
    <row r="4231" spans="1:9" x14ac:dyDescent="0.25">
      <c r="A4231" t="s">
        <v>158</v>
      </c>
      <c r="B4231" s="92">
        <v>421</v>
      </c>
      <c r="C4231" s="92">
        <v>16408</v>
      </c>
      <c r="D4231" s="93">
        <v>44911</v>
      </c>
      <c r="E4231" s="94" t="s">
        <v>3328</v>
      </c>
      <c r="F4231" s="92" t="s">
        <v>2790</v>
      </c>
      <c r="G4231" s="122"/>
      <c r="H4231" s="95">
        <v>6000</v>
      </c>
      <c r="I4231" s="95">
        <f t="shared" si="71"/>
        <v>2413397.7399999998</v>
      </c>
    </row>
    <row r="4232" spans="1:9" x14ac:dyDescent="0.25">
      <c r="A4232" t="s">
        <v>158</v>
      </c>
      <c r="B4232" s="92">
        <v>426</v>
      </c>
      <c r="C4232" s="92">
        <v>16409</v>
      </c>
      <c r="D4232" s="93">
        <v>44911</v>
      </c>
      <c r="E4232" s="94" t="s">
        <v>3117</v>
      </c>
      <c r="F4232" s="92" t="s">
        <v>1953</v>
      </c>
      <c r="G4232" s="122"/>
      <c r="H4232" s="95">
        <v>5000</v>
      </c>
      <c r="I4232" s="95">
        <f t="shared" si="71"/>
        <v>2408397.7399999998</v>
      </c>
    </row>
    <row r="4233" spans="1:9" x14ac:dyDescent="0.25">
      <c r="A4233" t="s">
        <v>158</v>
      </c>
      <c r="B4233" s="92">
        <v>122</v>
      </c>
      <c r="C4233" s="92">
        <v>16410</v>
      </c>
      <c r="D4233" s="93">
        <v>44911</v>
      </c>
      <c r="E4233" s="94" t="s">
        <v>2206</v>
      </c>
      <c r="F4233" s="92" t="s">
        <v>2053</v>
      </c>
      <c r="G4233" s="122"/>
      <c r="H4233" s="95">
        <v>15000</v>
      </c>
      <c r="I4233" s="95">
        <f t="shared" si="71"/>
        <v>2393397.7399999998</v>
      </c>
    </row>
    <row r="4234" spans="1:9" x14ac:dyDescent="0.25">
      <c r="A4234" t="s">
        <v>158</v>
      </c>
      <c r="B4234" s="92">
        <v>122</v>
      </c>
      <c r="C4234" s="92">
        <v>16411</v>
      </c>
      <c r="D4234" s="93">
        <v>44911</v>
      </c>
      <c r="E4234" s="94" t="s">
        <v>2122</v>
      </c>
      <c r="F4234" s="92" t="s">
        <v>2054</v>
      </c>
      <c r="G4234" s="122"/>
      <c r="H4234" s="95">
        <v>15000</v>
      </c>
      <c r="I4234" s="95">
        <f t="shared" si="71"/>
        <v>2378397.7399999998</v>
      </c>
    </row>
    <row r="4235" spans="1:9" x14ac:dyDescent="0.25">
      <c r="A4235" t="s">
        <v>158</v>
      </c>
      <c r="B4235" s="92">
        <v>122</v>
      </c>
      <c r="C4235" s="92">
        <v>16412</v>
      </c>
      <c r="D4235" s="93">
        <v>44911</v>
      </c>
      <c r="E4235" s="94" t="s">
        <v>2123</v>
      </c>
      <c r="F4235" s="92" t="s">
        <v>1963</v>
      </c>
      <c r="G4235" s="122"/>
      <c r="H4235" s="95">
        <v>6000</v>
      </c>
      <c r="I4235" s="95">
        <f t="shared" si="71"/>
        <v>2372397.7399999998</v>
      </c>
    </row>
    <row r="4236" spans="1:9" x14ac:dyDescent="0.25">
      <c r="A4236" t="s">
        <v>158</v>
      </c>
      <c r="B4236" s="92">
        <v>122</v>
      </c>
      <c r="C4236" s="92">
        <v>16413</v>
      </c>
      <c r="D4236" s="93">
        <v>44911</v>
      </c>
      <c r="E4236" s="94" t="s">
        <v>2196</v>
      </c>
      <c r="F4236" s="92" t="s">
        <v>1896</v>
      </c>
      <c r="G4236" s="122"/>
      <c r="H4236" s="95">
        <v>18000</v>
      </c>
      <c r="I4236" s="95">
        <f t="shared" si="71"/>
        <v>2354397.7399999998</v>
      </c>
    </row>
    <row r="4237" spans="1:9" x14ac:dyDescent="0.25">
      <c r="A4237" t="s">
        <v>158</v>
      </c>
      <c r="B4237" s="92">
        <v>122</v>
      </c>
      <c r="C4237" s="92">
        <v>16414</v>
      </c>
      <c r="D4237" s="93">
        <v>44911</v>
      </c>
      <c r="E4237" s="94" t="s">
        <v>2112</v>
      </c>
      <c r="F4237" s="92" t="s">
        <v>2049</v>
      </c>
      <c r="G4237" s="122"/>
      <c r="H4237" s="95">
        <v>15000</v>
      </c>
      <c r="I4237" s="95">
        <f t="shared" si="71"/>
        <v>2339397.7399999998</v>
      </c>
    </row>
    <row r="4238" spans="1:9" x14ac:dyDescent="0.25">
      <c r="A4238" t="s">
        <v>158</v>
      </c>
      <c r="B4238" s="92">
        <v>122</v>
      </c>
      <c r="C4238" s="92">
        <v>16415</v>
      </c>
      <c r="D4238" s="93">
        <v>44911</v>
      </c>
      <c r="E4238" s="94" t="s">
        <v>2113</v>
      </c>
      <c r="F4238" s="92" t="s">
        <v>1821</v>
      </c>
      <c r="G4238" s="122"/>
      <c r="H4238" s="95">
        <v>15000</v>
      </c>
      <c r="I4238" s="95">
        <f t="shared" si="71"/>
        <v>2324397.7399999998</v>
      </c>
    </row>
    <row r="4239" spans="1:9" x14ac:dyDescent="0.25">
      <c r="A4239" t="s">
        <v>158</v>
      </c>
      <c r="B4239" s="92">
        <v>122</v>
      </c>
      <c r="C4239" s="92">
        <v>16416</v>
      </c>
      <c r="D4239" s="93">
        <v>44911</v>
      </c>
      <c r="E4239" s="94" t="s">
        <v>2854</v>
      </c>
      <c r="F4239" s="92" t="s">
        <v>2415</v>
      </c>
      <c r="G4239" s="122"/>
      <c r="H4239" s="95">
        <v>15000</v>
      </c>
      <c r="I4239" s="95">
        <f t="shared" si="71"/>
        <v>2309397.7399999998</v>
      </c>
    </row>
    <row r="4240" spans="1:9" x14ac:dyDescent="0.25">
      <c r="A4240" t="s">
        <v>158</v>
      </c>
      <c r="B4240" s="92">
        <v>122</v>
      </c>
      <c r="C4240" s="92">
        <v>16417</v>
      </c>
      <c r="D4240" s="93">
        <v>44911</v>
      </c>
      <c r="E4240" s="94" t="s">
        <v>2113</v>
      </c>
      <c r="F4240" s="92" t="s">
        <v>2272</v>
      </c>
      <c r="G4240" s="122"/>
      <c r="H4240" s="95">
        <v>12000</v>
      </c>
      <c r="I4240" s="95">
        <f t="shared" si="71"/>
        <v>2297397.7399999998</v>
      </c>
    </row>
    <row r="4241" spans="1:9" x14ac:dyDescent="0.25">
      <c r="A4241" t="s">
        <v>158</v>
      </c>
      <c r="B4241" s="92">
        <v>122</v>
      </c>
      <c r="C4241" s="92">
        <v>16418</v>
      </c>
      <c r="D4241" s="93">
        <v>44911</v>
      </c>
      <c r="E4241" s="94" t="s">
        <v>3329</v>
      </c>
      <c r="F4241" s="92" t="s">
        <v>3330</v>
      </c>
      <c r="G4241" s="122"/>
      <c r="H4241" s="95">
        <v>26575</v>
      </c>
      <c r="I4241" s="95">
        <f t="shared" si="71"/>
        <v>2270822.7399999998</v>
      </c>
    </row>
    <row r="4242" spans="1:9" x14ac:dyDescent="0.25">
      <c r="A4242" t="s">
        <v>158</v>
      </c>
      <c r="B4242" s="92">
        <v>122</v>
      </c>
      <c r="C4242" s="92">
        <v>16419</v>
      </c>
      <c r="D4242" s="93">
        <v>44911</v>
      </c>
      <c r="E4242" s="94" t="s">
        <v>3331</v>
      </c>
      <c r="F4242" s="92" t="s">
        <v>2985</v>
      </c>
      <c r="G4242" s="122"/>
      <c r="H4242" s="95">
        <v>12000</v>
      </c>
      <c r="I4242" s="95">
        <f t="shared" si="71"/>
        <v>2258822.7399999998</v>
      </c>
    </row>
    <row r="4243" spans="1:9" x14ac:dyDescent="0.25">
      <c r="A4243" t="s">
        <v>158</v>
      </c>
      <c r="B4243" s="92">
        <v>122</v>
      </c>
      <c r="C4243" s="92">
        <v>16420</v>
      </c>
      <c r="D4243" s="93">
        <v>44911</v>
      </c>
      <c r="E4243" s="94" t="s">
        <v>2117</v>
      </c>
      <c r="F4243" s="92" t="s">
        <v>2858</v>
      </c>
      <c r="G4243" s="122"/>
      <c r="H4243" s="95">
        <v>12000</v>
      </c>
      <c r="I4243" s="95">
        <f t="shared" si="71"/>
        <v>2246822.7399999998</v>
      </c>
    </row>
    <row r="4244" spans="1:9" x14ac:dyDescent="0.25">
      <c r="A4244" t="s">
        <v>158</v>
      </c>
      <c r="B4244" s="92">
        <v>122</v>
      </c>
      <c r="C4244" s="92">
        <v>16421</v>
      </c>
      <c r="D4244" s="93">
        <v>44911</v>
      </c>
      <c r="E4244" s="94" t="s">
        <v>2540</v>
      </c>
      <c r="F4244" s="92" t="s">
        <v>2855</v>
      </c>
      <c r="G4244" s="122"/>
      <c r="H4244" s="95">
        <v>12000</v>
      </c>
      <c r="I4244" s="95">
        <f t="shared" si="71"/>
        <v>2234822.7399999998</v>
      </c>
    </row>
    <row r="4245" spans="1:9" x14ac:dyDescent="0.25">
      <c r="A4245" t="s">
        <v>158</v>
      </c>
      <c r="B4245" s="92">
        <v>122</v>
      </c>
      <c r="C4245" s="92">
        <v>16422</v>
      </c>
      <c r="D4245" s="93">
        <v>44911</v>
      </c>
      <c r="E4245" s="94" t="s">
        <v>2203</v>
      </c>
      <c r="F4245" s="92" t="s">
        <v>1582</v>
      </c>
      <c r="G4245" s="122"/>
      <c r="H4245" s="95">
        <v>10000</v>
      </c>
      <c r="I4245" s="95">
        <f t="shared" si="71"/>
        <v>2224822.7399999998</v>
      </c>
    </row>
    <row r="4246" spans="1:9" x14ac:dyDescent="0.25">
      <c r="A4246" t="s">
        <v>158</v>
      </c>
      <c r="B4246" s="92">
        <v>122</v>
      </c>
      <c r="C4246" s="92">
        <v>16423</v>
      </c>
      <c r="D4246" s="93">
        <v>44911</v>
      </c>
      <c r="E4246" s="94" t="s">
        <v>2541</v>
      </c>
      <c r="F4246" s="92" t="s">
        <v>1534</v>
      </c>
      <c r="G4246" s="122"/>
      <c r="H4246" s="95">
        <v>10000</v>
      </c>
      <c r="I4246" s="95">
        <f t="shared" si="71"/>
        <v>2214822.7399999998</v>
      </c>
    </row>
    <row r="4247" spans="1:9" x14ac:dyDescent="0.25">
      <c r="A4247" t="s">
        <v>158</v>
      </c>
      <c r="B4247" s="92">
        <v>122</v>
      </c>
      <c r="C4247" s="92">
        <v>16424</v>
      </c>
      <c r="D4247" s="93">
        <v>44911</v>
      </c>
      <c r="E4247" s="94" t="s">
        <v>2115</v>
      </c>
      <c r="F4247" s="92" t="s">
        <v>3255</v>
      </c>
      <c r="G4247" s="122"/>
      <c r="H4247" s="95">
        <v>10000</v>
      </c>
      <c r="I4247" s="95">
        <f t="shared" si="71"/>
        <v>2204822.7399999998</v>
      </c>
    </row>
    <row r="4248" spans="1:9" x14ac:dyDescent="0.25">
      <c r="A4248" t="s">
        <v>158</v>
      </c>
      <c r="B4248" s="92">
        <v>122</v>
      </c>
      <c r="C4248" s="92">
        <v>16425</v>
      </c>
      <c r="D4248" s="93">
        <v>44911</v>
      </c>
      <c r="E4248" s="94" t="s">
        <v>3332</v>
      </c>
      <c r="F4248" s="92" t="s">
        <v>348</v>
      </c>
      <c r="G4248" s="122"/>
      <c r="H4248" s="95">
        <v>9000</v>
      </c>
      <c r="I4248" s="95">
        <f t="shared" ref="I4248:I4311" si="72">+I4247+G4248-H4248</f>
        <v>2195822.7399999998</v>
      </c>
    </row>
    <row r="4249" spans="1:9" x14ac:dyDescent="0.25">
      <c r="A4249" t="s">
        <v>158</v>
      </c>
      <c r="B4249" s="92">
        <v>122</v>
      </c>
      <c r="C4249" s="92">
        <v>16426</v>
      </c>
      <c r="D4249" s="93">
        <v>44911</v>
      </c>
      <c r="E4249" s="94" t="s">
        <v>2114</v>
      </c>
      <c r="F4249" s="92" t="s">
        <v>3054</v>
      </c>
      <c r="G4249" s="122"/>
      <c r="H4249" s="95">
        <v>8000</v>
      </c>
      <c r="I4249" s="95">
        <f t="shared" si="72"/>
        <v>2187822.7399999998</v>
      </c>
    </row>
    <row r="4250" spans="1:9" x14ac:dyDescent="0.25">
      <c r="A4250" t="s">
        <v>158</v>
      </c>
      <c r="B4250" s="92">
        <v>122</v>
      </c>
      <c r="C4250" s="92">
        <v>16427</v>
      </c>
      <c r="D4250" s="93">
        <v>44911</v>
      </c>
      <c r="E4250" s="94" t="s">
        <v>2101</v>
      </c>
      <c r="F4250" s="92" t="s">
        <v>1975</v>
      </c>
      <c r="G4250" s="122"/>
      <c r="H4250" s="95">
        <v>20000</v>
      </c>
      <c r="I4250" s="95">
        <f t="shared" si="72"/>
        <v>2167822.7399999998</v>
      </c>
    </row>
    <row r="4251" spans="1:9" x14ac:dyDescent="0.25">
      <c r="A4251" t="s">
        <v>158</v>
      </c>
      <c r="B4251" s="92">
        <v>426</v>
      </c>
      <c r="C4251" s="92">
        <v>16428</v>
      </c>
      <c r="D4251" s="93">
        <v>44915</v>
      </c>
      <c r="E4251" s="94" t="s">
        <v>3333</v>
      </c>
      <c r="F4251" s="92" t="s">
        <v>2272</v>
      </c>
      <c r="G4251" s="122"/>
      <c r="H4251" s="95">
        <v>66000</v>
      </c>
      <c r="I4251" s="95">
        <f t="shared" si="72"/>
        <v>2101822.7399999998</v>
      </c>
    </row>
    <row r="4252" spans="1:9" x14ac:dyDescent="0.25">
      <c r="A4252" t="s">
        <v>158</v>
      </c>
      <c r="B4252" s="92">
        <v>421</v>
      </c>
      <c r="C4252" s="92">
        <v>16429</v>
      </c>
      <c r="D4252" s="93">
        <v>44915</v>
      </c>
      <c r="E4252" s="94" t="s">
        <v>62</v>
      </c>
      <c r="F4252" s="92" t="s">
        <v>3334</v>
      </c>
      <c r="G4252" s="122"/>
      <c r="H4252" s="95">
        <v>5000</v>
      </c>
      <c r="I4252" s="95">
        <f t="shared" si="72"/>
        <v>2096822.7399999998</v>
      </c>
    </row>
    <row r="4253" spans="1:9" x14ac:dyDescent="0.25">
      <c r="A4253" t="s">
        <v>158</v>
      </c>
      <c r="B4253" s="92">
        <v>421</v>
      </c>
      <c r="C4253" s="92">
        <v>16430</v>
      </c>
      <c r="D4253" s="93">
        <v>44915</v>
      </c>
      <c r="E4253" s="94" t="s">
        <v>1722</v>
      </c>
      <c r="F4253" s="92" t="s">
        <v>3335</v>
      </c>
      <c r="G4253" s="122"/>
      <c r="H4253" s="95">
        <v>5000</v>
      </c>
      <c r="I4253" s="95">
        <f t="shared" si="72"/>
        <v>2091822.7399999998</v>
      </c>
    </row>
    <row r="4254" spans="1:9" x14ac:dyDescent="0.25">
      <c r="A4254" t="s">
        <v>158</v>
      </c>
      <c r="B4254" s="92">
        <v>346</v>
      </c>
      <c r="C4254" s="92">
        <v>16431</v>
      </c>
      <c r="D4254" s="93">
        <v>44915</v>
      </c>
      <c r="E4254" s="94" t="s">
        <v>3304</v>
      </c>
      <c r="F4254" s="92" t="s">
        <v>1975</v>
      </c>
      <c r="G4254" s="122"/>
      <c r="H4254" s="95">
        <v>40000</v>
      </c>
      <c r="I4254" s="95">
        <f t="shared" si="72"/>
        <v>2051822.7399999998</v>
      </c>
    </row>
    <row r="4255" spans="1:9" x14ac:dyDescent="0.25">
      <c r="A4255" t="s">
        <v>158</v>
      </c>
      <c r="B4255" s="92">
        <v>343</v>
      </c>
      <c r="C4255" s="92">
        <v>16432</v>
      </c>
      <c r="D4255" s="93">
        <v>44915</v>
      </c>
      <c r="E4255" s="94" t="s">
        <v>3336</v>
      </c>
      <c r="F4255" s="92" t="s">
        <v>3337</v>
      </c>
      <c r="G4255" s="122"/>
      <c r="H4255" s="95">
        <v>12000</v>
      </c>
      <c r="I4255" s="95">
        <f t="shared" si="72"/>
        <v>2039822.7399999998</v>
      </c>
    </row>
    <row r="4256" spans="1:9" x14ac:dyDescent="0.25">
      <c r="A4256" t="s">
        <v>158</v>
      </c>
      <c r="B4256" s="92">
        <v>426</v>
      </c>
      <c r="C4256" s="92">
        <v>16433</v>
      </c>
      <c r="D4256" s="93">
        <v>44915</v>
      </c>
      <c r="E4256" s="94" t="s">
        <v>3338</v>
      </c>
      <c r="F4256" s="92" t="s">
        <v>1939</v>
      </c>
      <c r="G4256" s="122"/>
      <c r="H4256" s="95">
        <v>60000</v>
      </c>
      <c r="I4256" s="95">
        <f t="shared" si="72"/>
        <v>1979822.7399999998</v>
      </c>
    </row>
    <row r="4257" spans="1:9" x14ac:dyDescent="0.25">
      <c r="A4257" t="s">
        <v>158</v>
      </c>
      <c r="B4257" s="92">
        <v>299</v>
      </c>
      <c r="C4257" s="92">
        <v>16434</v>
      </c>
      <c r="D4257" s="93">
        <v>44915</v>
      </c>
      <c r="E4257" s="94" t="s">
        <v>3339</v>
      </c>
      <c r="F4257" s="92" t="s">
        <v>2091</v>
      </c>
      <c r="G4257" s="122"/>
      <c r="H4257" s="95">
        <v>13303.89</v>
      </c>
      <c r="I4257" s="95">
        <f t="shared" si="72"/>
        <v>1966518.8499999999</v>
      </c>
    </row>
    <row r="4258" spans="1:9" x14ac:dyDescent="0.25">
      <c r="A4258" t="s">
        <v>158</v>
      </c>
      <c r="B4258" s="92">
        <v>299</v>
      </c>
      <c r="C4258" s="92">
        <v>16435</v>
      </c>
      <c r="D4258" s="93">
        <v>44915</v>
      </c>
      <c r="E4258" s="94" t="s">
        <v>3340</v>
      </c>
      <c r="F4258" s="92" t="s">
        <v>2091</v>
      </c>
      <c r="G4258" s="122"/>
      <c r="H4258" s="95">
        <v>12274.94</v>
      </c>
      <c r="I4258" s="95">
        <f t="shared" si="72"/>
        <v>1954243.91</v>
      </c>
    </row>
    <row r="4259" spans="1:9" x14ac:dyDescent="0.25">
      <c r="A4259" t="s">
        <v>158</v>
      </c>
      <c r="B4259" s="92">
        <v>343</v>
      </c>
      <c r="C4259" s="92">
        <v>16436</v>
      </c>
      <c r="D4259" s="93">
        <v>44915</v>
      </c>
      <c r="E4259" s="94" t="s">
        <v>3341</v>
      </c>
      <c r="F4259" s="92" t="s">
        <v>3235</v>
      </c>
      <c r="G4259" s="122"/>
      <c r="H4259" s="95">
        <v>71250</v>
      </c>
      <c r="I4259" s="95">
        <f t="shared" si="72"/>
        <v>1882993.91</v>
      </c>
    </row>
    <row r="4260" spans="1:9" x14ac:dyDescent="0.25">
      <c r="A4260" t="s">
        <v>158</v>
      </c>
      <c r="B4260" s="92">
        <v>426</v>
      </c>
      <c r="C4260" s="92">
        <v>16437</v>
      </c>
      <c r="D4260" s="93">
        <v>44915</v>
      </c>
      <c r="E4260" s="94" t="s">
        <v>3342</v>
      </c>
      <c r="F4260" s="92" t="s">
        <v>1862</v>
      </c>
      <c r="G4260" s="122"/>
      <c r="H4260" s="95">
        <v>10000</v>
      </c>
      <c r="I4260" s="95">
        <f t="shared" si="72"/>
        <v>1872993.91</v>
      </c>
    </row>
    <row r="4261" spans="1:9" x14ac:dyDescent="0.25">
      <c r="A4261" t="s">
        <v>158</v>
      </c>
      <c r="B4261" s="92">
        <v>344</v>
      </c>
      <c r="C4261" s="92">
        <v>16438</v>
      </c>
      <c r="D4261" s="93">
        <v>44915</v>
      </c>
      <c r="E4261" s="94" t="s">
        <v>3343</v>
      </c>
      <c r="F4261" s="92" t="s">
        <v>3344</v>
      </c>
      <c r="G4261" s="122"/>
      <c r="H4261" s="95">
        <v>10170</v>
      </c>
      <c r="I4261" s="95">
        <f t="shared" si="72"/>
        <v>1862823.91</v>
      </c>
    </row>
    <row r="4262" spans="1:9" x14ac:dyDescent="0.25">
      <c r="A4262" t="s">
        <v>158</v>
      </c>
      <c r="B4262" s="92">
        <v>427</v>
      </c>
      <c r="C4262" s="92">
        <v>16439</v>
      </c>
      <c r="D4262" s="93">
        <v>44915</v>
      </c>
      <c r="E4262" s="94" t="s">
        <v>3345</v>
      </c>
      <c r="F4262" s="92" t="s">
        <v>1847</v>
      </c>
      <c r="G4262" s="122"/>
      <c r="H4262" s="95">
        <v>20529</v>
      </c>
      <c r="I4262" s="95">
        <f t="shared" si="72"/>
        <v>1842294.91</v>
      </c>
    </row>
    <row r="4263" spans="1:9" x14ac:dyDescent="0.25">
      <c r="A4263" t="s">
        <v>158</v>
      </c>
      <c r="B4263" s="92">
        <v>345</v>
      </c>
      <c r="C4263" s="92">
        <v>16440</v>
      </c>
      <c r="D4263" s="93">
        <v>44916</v>
      </c>
      <c r="E4263" s="94" t="s">
        <v>3156</v>
      </c>
      <c r="F4263" s="92" t="s">
        <v>1939</v>
      </c>
      <c r="G4263" s="122"/>
      <c r="H4263" s="95">
        <v>50000</v>
      </c>
      <c r="I4263" s="95">
        <f t="shared" si="72"/>
        <v>1792294.91</v>
      </c>
    </row>
    <row r="4264" spans="1:9" x14ac:dyDescent="0.25">
      <c r="A4264" t="s">
        <v>158</v>
      </c>
      <c r="B4264" s="92">
        <v>421</v>
      </c>
      <c r="C4264" s="92">
        <v>16441</v>
      </c>
      <c r="D4264" s="93">
        <v>44922</v>
      </c>
      <c r="E4264" s="94" t="s">
        <v>2036</v>
      </c>
      <c r="F4264" s="92" t="s">
        <v>3346</v>
      </c>
      <c r="G4264" s="122"/>
      <c r="H4264" s="95">
        <v>20000</v>
      </c>
      <c r="I4264" s="95">
        <f t="shared" si="72"/>
        <v>1772294.91</v>
      </c>
    </row>
    <row r="4265" spans="1:9" x14ac:dyDescent="0.25">
      <c r="A4265" t="s">
        <v>158</v>
      </c>
      <c r="B4265" s="92">
        <v>426</v>
      </c>
      <c r="C4265" s="92">
        <v>16442</v>
      </c>
      <c r="D4265" s="93">
        <v>44922</v>
      </c>
      <c r="E4265" s="94" t="s">
        <v>3347</v>
      </c>
      <c r="F4265" s="92" t="s">
        <v>2407</v>
      </c>
      <c r="G4265" s="122"/>
      <c r="H4265" s="95">
        <v>19000</v>
      </c>
      <c r="I4265" s="95">
        <f t="shared" si="72"/>
        <v>1753294.91</v>
      </c>
    </row>
    <row r="4266" spans="1:9" x14ac:dyDescent="0.25">
      <c r="A4266" t="s">
        <v>158</v>
      </c>
      <c r="B4266" s="92">
        <v>213</v>
      </c>
      <c r="C4266" s="92">
        <v>16443</v>
      </c>
      <c r="D4266" s="93">
        <v>44922</v>
      </c>
      <c r="E4266" s="94" t="s">
        <v>3348</v>
      </c>
      <c r="F4266" s="92" t="s">
        <v>1939</v>
      </c>
      <c r="G4266" s="122"/>
      <c r="H4266" s="95">
        <v>51575</v>
      </c>
      <c r="I4266" s="95">
        <f t="shared" si="72"/>
        <v>1701719.91</v>
      </c>
    </row>
    <row r="4267" spans="1:9" x14ac:dyDescent="0.25">
      <c r="A4267" t="s">
        <v>158</v>
      </c>
      <c r="B4267" s="92">
        <v>221</v>
      </c>
      <c r="C4267" s="92">
        <v>16444</v>
      </c>
      <c r="D4267" s="93">
        <v>44922</v>
      </c>
      <c r="E4267" s="94" t="s">
        <v>1724</v>
      </c>
      <c r="F4267" s="92" t="s">
        <v>1641</v>
      </c>
      <c r="G4267" s="122"/>
      <c r="H4267" s="95">
        <v>80740.88</v>
      </c>
      <c r="I4267" s="95">
        <f t="shared" si="72"/>
        <v>1620979.0299999998</v>
      </c>
    </row>
    <row r="4268" spans="1:9" x14ac:dyDescent="0.25">
      <c r="B4268" s="92">
        <v>428</v>
      </c>
      <c r="C4268" s="92">
        <v>16445</v>
      </c>
      <c r="D4268" s="93">
        <v>44922</v>
      </c>
      <c r="E4268" s="94" t="s">
        <v>2074</v>
      </c>
      <c r="F4268" s="92" t="s">
        <v>3349</v>
      </c>
      <c r="G4268" s="122"/>
      <c r="H4268" s="95">
        <v>20346</v>
      </c>
      <c r="I4268" s="95">
        <f t="shared" si="72"/>
        <v>1600633.0299999998</v>
      </c>
    </row>
    <row r="4269" spans="1:9" x14ac:dyDescent="0.25">
      <c r="A4269" t="s">
        <v>158</v>
      </c>
      <c r="B4269" s="92">
        <v>426</v>
      </c>
      <c r="C4269" s="92">
        <v>16446</v>
      </c>
      <c r="D4269" s="93">
        <v>44922</v>
      </c>
      <c r="E4269" s="94" t="s">
        <v>3350</v>
      </c>
      <c r="F4269" s="92" t="s">
        <v>169</v>
      </c>
      <c r="G4269" s="122"/>
      <c r="H4269" s="95">
        <v>7232</v>
      </c>
      <c r="I4269" s="95">
        <f t="shared" si="72"/>
        <v>1593401.0299999998</v>
      </c>
    </row>
    <row r="4270" spans="1:9" x14ac:dyDescent="0.25">
      <c r="A4270" t="s">
        <v>158</v>
      </c>
      <c r="B4270" s="92">
        <v>426</v>
      </c>
      <c r="C4270" s="92">
        <v>16447</v>
      </c>
      <c r="D4270" s="93">
        <v>44922</v>
      </c>
      <c r="E4270" s="94" t="s">
        <v>3351</v>
      </c>
      <c r="F4270" s="92" t="s">
        <v>169</v>
      </c>
      <c r="G4270" s="122"/>
      <c r="H4270" s="95">
        <v>57065</v>
      </c>
      <c r="I4270" s="95">
        <f t="shared" si="72"/>
        <v>1536336.0299999998</v>
      </c>
    </row>
    <row r="4271" spans="1:9" x14ac:dyDescent="0.25">
      <c r="B4271" s="92">
        <v>421</v>
      </c>
      <c r="C4271" s="92">
        <v>16448</v>
      </c>
      <c r="D4271" s="93">
        <v>44922</v>
      </c>
      <c r="E4271" s="94" t="s">
        <v>62</v>
      </c>
      <c r="F4271" s="92" t="s">
        <v>3352</v>
      </c>
      <c r="G4271" s="122"/>
      <c r="H4271" s="95">
        <v>5000</v>
      </c>
      <c r="I4271" s="95">
        <f t="shared" si="72"/>
        <v>1531336.0299999998</v>
      </c>
    </row>
    <row r="4272" spans="1:9" x14ac:dyDescent="0.25">
      <c r="B4272" s="92">
        <v>421</v>
      </c>
      <c r="C4272" s="92">
        <v>16449</v>
      </c>
      <c r="D4272" s="93">
        <v>44922</v>
      </c>
      <c r="E4272" s="94" t="s">
        <v>3341</v>
      </c>
      <c r="F4272" s="92" t="s">
        <v>3235</v>
      </c>
      <c r="G4272" s="122"/>
      <c r="H4272" s="95">
        <v>15000</v>
      </c>
      <c r="I4272" s="95">
        <f t="shared" si="72"/>
        <v>1516336.0299999998</v>
      </c>
    </row>
    <row r="4273" spans="1:9" x14ac:dyDescent="0.25">
      <c r="B4273" s="92">
        <v>345</v>
      </c>
      <c r="C4273" s="92">
        <v>16450</v>
      </c>
      <c r="D4273" s="93">
        <v>44922</v>
      </c>
      <c r="E4273" s="94" t="s">
        <v>3272</v>
      </c>
      <c r="F4273" s="92" t="s">
        <v>1896</v>
      </c>
      <c r="G4273" s="122"/>
      <c r="H4273" s="95">
        <v>3450</v>
      </c>
      <c r="I4273" s="95">
        <f t="shared" si="72"/>
        <v>1512886.0299999998</v>
      </c>
    </row>
    <row r="4274" spans="1:9" x14ac:dyDescent="0.25">
      <c r="A4274" t="s">
        <v>158</v>
      </c>
      <c r="B4274" s="92">
        <v>428</v>
      </c>
      <c r="C4274" s="92">
        <v>16451</v>
      </c>
      <c r="D4274" s="93">
        <v>44922</v>
      </c>
      <c r="E4274" s="94" t="s">
        <v>3353</v>
      </c>
      <c r="F4274" s="92" t="s">
        <v>3354</v>
      </c>
      <c r="G4274" s="122"/>
      <c r="H4274" s="95">
        <v>11700</v>
      </c>
      <c r="I4274" s="95">
        <f t="shared" si="72"/>
        <v>1501186.0299999998</v>
      </c>
    </row>
    <row r="4275" spans="1:9" x14ac:dyDescent="0.25">
      <c r="A4275" t="s">
        <v>158</v>
      </c>
      <c r="B4275" s="92">
        <v>428</v>
      </c>
      <c r="C4275" s="92">
        <v>16452</v>
      </c>
      <c r="D4275" s="93">
        <v>44922</v>
      </c>
      <c r="E4275" s="94" t="s">
        <v>3353</v>
      </c>
      <c r="F4275" s="92" t="s">
        <v>3355</v>
      </c>
      <c r="G4275" s="122"/>
      <c r="H4275" s="95">
        <v>10400</v>
      </c>
      <c r="I4275" s="95">
        <f t="shared" si="72"/>
        <v>1490786.0299999998</v>
      </c>
    </row>
    <row r="4276" spans="1:9" x14ac:dyDescent="0.25">
      <c r="A4276" t="s">
        <v>158</v>
      </c>
      <c r="B4276" s="92">
        <v>428</v>
      </c>
      <c r="C4276" s="92">
        <v>16453</v>
      </c>
      <c r="D4276" s="93">
        <v>44923</v>
      </c>
      <c r="E4276" s="94" t="s">
        <v>3353</v>
      </c>
      <c r="F4276" s="92" t="s">
        <v>3356</v>
      </c>
      <c r="G4276" s="122"/>
      <c r="H4276" s="95">
        <v>12000</v>
      </c>
      <c r="I4276" s="95">
        <f t="shared" si="72"/>
        <v>1478786.0299999998</v>
      </c>
    </row>
    <row r="4277" spans="1:9" x14ac:dyDescent="0.25">
      <c r="B4277" s="92">
        <v>428</v>
      </c>
      <c r="C4277" s="92">
        <v>16454</v>
      </c>
      <c r="D4277" s="93">
        <v>44923</v>
      </c>
      <c r="E4277" s="94" t="s">
        <v>3353</v>
      </c>
      <c r="F4277" s="92" t="s">
        <v>3357</v>
      </c>
      <c r="G4277" s="122"/>
      <c r="H4277" s="95">
        <v>12000</v>
      </c>
      <c r="I4277" s="95">
        <f t="shared" si="72"/>
        <v>1466786.0299999998</v>
      </c>
    </row>
    <row r="4278" spans="1:9" x14ac:dyDescent="0.25">
      <c r="A4278" t="s">
        <v>158</v>
      </c>
      <c r="B4278" s="92">
        <v>428</v>
      </c>
      <c r="C4278" s="92">
        <v>16455</v>
      </c>
      <c r="D4278" s="93">
        <v>44923</v>
      </c>
      <c r="E4278" s="94" t="s">
        <v>3353</v>
      </c>
      <c r="F4278" s="92" t="s">
        <v>3358</v>
      </c>
      <c r="G4278" s="122"/>
      <c r="H4278" s="95">
        <v>18000</v>
      </c>
      <c r="I4278" s="95">
        <f t="shared" si="72"/>
        <v>1448786.0299999998</v>
      </c>
    </row>
    <row r="4279" spans="1:9" x14ac:dyDescent="0.25">
      <c r="A4279" t="s">
        <v>158</v>
      </c>
      <c r="B4279" s="92">
        <v>428</v>
      </c>
      <c r="C4279" s="92">
        <v>16456</v>
      </c>
      <c r="D4279" s="93">
        <v>44923</v>
      </c>
      <c r="E4279" s="94" t="s">
        <v>3353</v>
      </c>
      <c r="F4279" s="92" t="s">
        <v>3359</v>
      </c>
      <c r="G4279" s="122"/>
      <c r="H4279" s="95">
        <v>9000</v>
      </c>
      <c r="I4279" s="95">
        <f t="shared" si="72"/>
        <v>1439786.0299999998</v>
      </c>
    </row>
    <row r="4280" spans="1:9" x14ac:dyDescent="0.25">
      <c r="A4280" t="s">
        <v>158</v>
      </c>
      <c r="B4280" s="92">
        <v>428</v>
      </c>
      <c r="C4280" s="92">
        <v>16457</v>
      </c>
      <c r="D4280" s="93">
        <v>44923</v>
      </c>
      <c r="E4280" s="94" t="s">
        <v>3353</v>
      </c>
      <c r="F4280" s="92" t="s">
        <v>3360</v>
      </c>
      <c r="G4280" s="122"/>
      <c r="H4280" s="95">
        <v>8000</v>
      </c>
      <c r="I4280" s="95">
        <f t="shared" si="72"/>
        <v>1431786.0299999998</v>
      </c>
    </row>
    <row r="4281" spans="1:9" x14ac:dyDescent="0.25">
      <c r="B4281" s="92"/>
      <c r="C4281" s="92"/>
      <c r="D4281" s="93">
        <v>44923</v>
      </c>
      <c r="E4281" s="94" t="s">
        <v>41</v>
      </c>
      <c r="F4281" s="92" t="s">
        <v>41</v>
      </c>
      <c r="G4281" s="122">
        <v>1000000</v>
      </c>
      <c r="H4281" s="95"/>
      <c r="I4281" s="95">
        <f t="shared" si="72"/>
        <v>2431786.0299999998</v>
      </c>
    </row>
    <row r="4282" spans="1:9" x14ac:dyDescent="0.25">
      <c r="A4282" t="s">
        <v>158</v>
      </c>
      <c r="B4282" s="92">
        <v>426</v>
      </c>
      <c r="C4282" s="92">
        <v>16458</v>
      </c>
      <c r="D4282" s="93">
        <v>44923</v>
      </c>
      <c r="E4282" s="94" t="s">
        <v>3362</v>
      </c>
      <c r="F4282" s="92" t="s">
        <v>2133</v>
      </c>
      <c r="G4282" s="122"/>
      <c r="H4282" s="95">
        <v>27000</v>
      </c>
      <c r="I4282" s="95">
        <f t="shared" si="72"/>
        <v>2404786.0299999998</v>
      </c>
    </row>
    <row r="4283" spans="1:9" x14ac:dyDescent="0.25">
      <c r="A4283" t="s">
        <v>158</v>
      </c>
      <c r="B4283" s="92">
        <v>426</v>
      </c>
      <c r="C4283" s="92">
        <v>16459</v>
      </c>
      <c r="D4283" s="93">
        <v>44923</v>
      </c>
      <c r="E4283" s="94" t="s">
        <v>3363</v>
      </c>
      <c r="F4283" s="92" t="s">
        <v>1884</v>
      </c>
      <c r="G4283" s="122"/>
      <c r="H4283" s="95">
        <v>101135</v>
      </c>
      <c r="I4283" s="95">
        <f t="shared" si="72"/>
        <v>2303651.0299999998</v>
      </c>
    </row>
    <row r="4284" spans="1:9" x14ac:dyDescent="0.25">
      <c r="A4284" t="s">
        <v>158</v>
      </c>
      <c r="B4284" s="92">
        <v>426</v>
      </c>
      <c r="C4284" s="92">
        <v>16460</v>
      </c>
      <c r="D4284" s="93">
        <v>44923</v>
      </c>
      <c r="E4284" s="94" t="s">
        <v>3364</v>
      </c>
      <c r="F4284" s="92" t="s">
        <v>3365</v>
      </c>
      <c r="G4284" s="122"/>
      <c r="H4284" s="95">
        <v>91820</v>
      </c>
      <c r="I4284" s="95">
        <f t="shared" si="72"/>
        <v>2211831.0299999998</v>
      </c>
    </row>
    <row r="4285" spans="1:9" x14ac:dyDescent="0.25">
      <c r="A4285" t="s">
        <v>158</v>
      </c>
      <c r="B4285" s="92">
        <v>426</v>
      </c>
      <c r="C4285" s="92">
        <v>16461</v>
      </c>
      <c r="D4285" s="93">
        <v>44923</v>
      </c>
      <c r="E4285" s="94" t="s">
        <v>3366</v>
      </c>
      <c r="F4285" s="92" t="s">
        <v>3367</v>
      </c>
      <c r="G4285" s="122"/>
      <c r="H4285" s="95">
        <v>30000</v>
      </c>
      <c r="I4285" s="95">
        <f t="shared" si="72"/>
        <v>2181831.0299999998</v>
      </c>
    </row>
    <row r="4286" spans="1:9" x14ac:dyDescent="0.25">
      <c r="A4286" t="s">
        <v>158</v>
      </c>
      <c r="B4286" s="92">
        <v>343</v>
      </c>
      <c r="C4286" s="92">
        <v>16462</v>
      </c>
      <c r="D4286" s="93">
        <v>44924</v>
      </c>
      <c r="E4286" s="94" t="s">
        <v>3368</v>
      </c>
      <c r="F4286" s="92" t="s">
        <v>3369</v>
      </c>
      <c r="G4286" s="122"/>
      <c r="H4286" s="95">
        <v>33240</v>
      </c>
      <c r="I4286" s="95">
        <f t="shared" si="72"/>
        <v>2148591.0299999998</v>
      </c>
    </row>
    <row r="4287" spans="1:9" x14ac:dyDescent="0.25">
      <c r="A4287" t="s">
        <v>158</v>
      </c>
      <c r="B4287" s="92">
        <v>428</v>
      </c>
      <c r="C4287" s="92">
        <v>16463</v>
      </c>
      <c r="D4287" s="93">
        <v>44924</v>
      </c>
      <c r="E4287" s="94" t="s">
        <v>3370</v>
      </c>
      <c r="F4287" s="92" t="s">
        <v>3371</v>
      </c>
      <c r="G4287" s="122"/>
      <c r="H4287" s="95">
        <v>40500</v>
      </c>
      <c r="I4287" s="95">
        <f t="shared" si="72"/>
        <v>2108091.0299999998</v>
      </c>
    </row>
    <row r="4288" spans="1:9" x14ac:dyDescent="0.25">
      <c r="B4288" s="92">
        <v>426</v>
      </c>
      <c r="C4288" s="92">
        <v>16464</v>
      </c>
      <c r="D4288" s="93">
        <v>44924</v>
      </c>
      <c r="E4288" s="94" t="s">
        <v>3372</v>
      </c>
      <c r="F4288" s="92" t="s">
        <v>1935</v>
      </c>
      <c r="G4288" s="122"/>
      <c r="H4288" s="95">
        <v>30000</v>
      </c>
      <c r="I4288" s="95">
        <f t="shared" si="72"/>
        <v>2078091.0299999998</v>
      </c>
    </row>
    <row r="4289" spans="1:9" x14ac:dyDescent="0.25">
      <c r="B4289" s="92">
        <v>421</v>
      </c>
      <c r="C4289" s="92">
        <v>16465</v>
      </c>
      <c r="D4289" s="93">
        <v>44924</v>
      </c>
      <c r="E4289" s="94" t="s">
        <v>2074</v>
      </c>
      <c r="F4289" s="92" t="s">
        <v>3373</v>
      </c>
      <c r="G4289" s="122"/>
      <c r="H4289" s="95">
        <v>10277</v>
      </c>
      <c r="I4289" s="95">
        <f t="shared" si="72"/>
        <v>2067814.0299999998</v>
      </c>
    </row>
    <row r="4290" spans="1:9" x14ac:dyDescent="0.25">
      <c r="A4290" t="s">
        <v>158</v>
      </c>
      <c r="B4290" s="92">
        <v>293</v>
      </c>
      <c r="C4290" s="92">
        <v>16466</v>
      </c>
      <c r="D4290" s="93">
        <v>44924</v>
      </c>
      <c r="E4290" s="94" t="s">
        <v>3374</v>
      </c>
      <c r="F4290" s="92" t="s">
        <v>3375</v>
      </c>
      <c r="G4290" s="122"/>
      <c r="H4290" s="95">
        <v>78000</v>
      </c>
      <c r="I4290" s="95">
        <f t="shared" si="72"/>
        <v>1989814.0299999998</v>
      </c>
    </row>
    <row r="4291" spans="1:9" x14ac:dyDescent="0.25">
      <c r="B4291" s="92">
        <v>292</v>
      </c>
      <c r="C4291" s="92"/>
      <c r="D4291" s="93"/>
      <c r="E4291" s="94"/>
      <c r="F4291" s="92" t="s">
        <v>1858</v>
      </c>
      <c r="G4291" s="122"/>
      <c r="H4291" s="95">
        <v>7901.14</v>
      </c>
      <c r="I4291" s="95">
        <f t="shared" si="72"/>
        <v>1981912.89</v>
      </c>
    </row>
    <row r="4292" spans="1:9" x14ac:dyDescent="0.25">
      <c r="B4292" s="92"/>
      <c r="C4292" s="92"/>
      <c r="D4292" s="93"/>
      <c r="E4292" s="94"/>
      <c r="F4292" s="92"/>
      <c r="G4292" s="122"/>
      <c r="H4292" s="95"/>
      <c r="I4292" s="95"/>
    </row>
    <row r="4293" spans="1:9" x14ac:dyDescent="0.25">
      <c r="B4293" s="92"/>
      <c r="C4293" s="92"/>
      <c r="D4293" s="93"/>
      <c r="E4293" s="94"/>
      <c r="F4293" s="92" t="s">
        <v>99</v>
      </c>
      <c r="G4293" s="122">
        <f>SUM(G4119:G4292)</f>
        <v>2529587.5</v>
      </c>
      <c r="H4293" s="95">
        <f>SUM(H4119:H4292)</f>
        <v>4502090.1499999994</v>
      </c>
      <c r="I4293" s="95"/>
    </row>
    <row r="4295" spans="1:9" x14ac:dyDescent="0.25">
      <c r="A4295" t="s">
        <v>165</v>
      </c>
      <c r="B4295" s="92">
        <v>421</v>
      </c>
      <c r="C4295" s="92">
        <v>16467</v>
      </c>
      <c r="D4295" s="93">
        <v>44929</v>
      </c>
      <c r="E4295" s="94" t="s">
        <v>2036</v>
      </c>
      <c r="F4295" s="92" t="s">
        <v>3376</v>
      </c>
      <c r="G4295" s="122"/>
      <c r="H4295" s="95">
        <v>10000</v>
      </c>
      <c r="I4295" s="95">
        <f>+I4291+G4295-H4295</f>
        <v>1971912.89</v>
      </c>
    </row>
    <row r="4296" spans="1:9" x14ac:dyDescent="0.25">
      <c r="A4296" t="s">
        <v>165</v>
      </c>
      <c r="B4296" s="92">
        <v>421</v>
      </c>
      <c r="C4296" s="92">
        <v>16468</v>
      </c>
      <c r="D4296" s="93">
        <v>44929</v>
      </c>
      <c r="E4296" s="94" t="s">
        <v>3377</v>
      </c>
      <c r="F4296" s="92" t="s">
        <v>1939</v>
      </c>
      <c r="G4296" s="122"/>
      <c r="H4296" s="95">
        <v>100000</v>
      </c>
      <c r="I4296" s="95">
        <f t="shared" si="72"/>
        <v>1871912.89</v>
      </c>
    </row>
    <row r="4297" spans="1:9" x14ac:dyDescent="0.25">
      <c r="A4297" t="s">
        <v>165</v>
      </c>
      <c r="B4297" s="92">
        <v>421</v>
      </c>
      <c r="C4297" s="92">
        <v>16469</v>
      </c>
      <c r="D4297" s="93">
        <v>44931</v>
      </c>
      <c r="E4297" s="94" t="s">
        <v>3377</v>
      </c>
      <c r="F4297" s="92" t="s">
        <v>1939</v>
      </c>
      <c r="G4297" s="122"/>
      <c r="H4297" s="95">
        <v>100000</v>
      </c>
      <c r="I4297" s="95">
        <f t="shared" si="72"/>
        <v>1771912.89</v>
      </c>
    </row>
    <row r="4298" spans="1:9" x14ac:dyDescent="0.25">
      <c r="A4298" t="s">
        <v>165</v>
      </c>
      <c r="B4298" s="92">
        <v>421</v>
      </c>
      <c r="C4298" s="92">
        <v>16470</v>
      </c>
      <c r="D4298" s="93">
        <v>44567</v>
      </c>
      <c r="E4298" s="94" t="s">
        <v>1960</v>
      </c>
      <c r="F4298" s="92" t="s">
        <v>3380</v>
      </c>
      <c r="G4298" s="122"/>
      <c r="H4298" s="95">
        <v>73760</v>
      </c>
      <c r="I4298" s="95">
        <f t="shared" si="72"/>
        <v>1698152.89</v>
      </c>
    </row>
    <row r="4299" spans="1:9" x14ac:dyDescent="0.25">
      <c r="A4299" t="s">
        <v>165</v>
      </c>
      <c r="B4299" s="92">
        <v>343</v>
      </c>
      <c r="C4299" s="92">
        <v>16471</v>
      </c>
      <c r="D4299" s="93">
        <v>44936</v>
      </c>
      <c r="E4299" s="94" t="s">
        <v>3381</v>
      </c>
      <c r="F4299" s="92" t="s">
        <v>1688</v>
      </c>
      <c r="G4299" s="122"/>
      <c r="H4299" s="95">
        <v>10000</v>
      </c>
      <c r="I4299" s="95">
        <f t="shared" si="72"/>
        <v>1688152.89</v>
      </c>
    </row>
    <row r="4300" spans="1:9" x14ac:dyDescent="0.25">
      <c r="A4300" t="s">
        <v>165</v>
      </c>
      <c r="B4300" s="92">
        <v>421</v>
      </c>
      <c r="C4300" s="92">
        <v>16472</v>
      </c>
      <c r="D4300" s="93">
        <v>44937</v>
      </c>
      <c r="E4300" s="94" t="s">
        <v>2036</v>
      </c>
      <c r="F4300" s="92" t="s">
        <v>3383</v>
      </c>
      <c r="G4300" s="122"/>
      <c r="H4300" s="95">
        <v>10000</v>
      </c>
      <c r="I4300" s="95">
        <f t="shared" si="72"/>
        <v>1678152.89</v>
      </c>
    </row>
    <row r="4301" spans="1:9" x14ac:dyDescent="0.25">
      <c r="A4301" t="s">
        <v>165</v>
      </c>
      <c r="B4301" s="92">
        <v>421</v>
      </c>
      <c r="C4301" s="92">
        <v>16473</v>
      </c>
      <c r="D4301" s="93">
        <v>44937</v>
      </c>
      <c r="E4301" s="94" t="s">
        <v>2848</v>
      </c>
      <c r="F4301" s="92" t="s">
        <v>3384</v>
      </c>
      <c r="G4301" s="122"/>
      <c r="H4301" s="95">
        <v>20000</v>
      </c>
      <c r="I4301" s="95">
        <f t="shared" si="72"/>
        <v>1658152.89</v>
      </c>
    </row>
    <row r="4302" spans="1:9" x14ac:dyDescent="0.25">
      <c r="A4302" t="s">
        <v>165</v>
      </c>
      <c r="B4302" s="92">
        <v>427</v>
      </c>
      <c r="C4302" s="92">
        <v>16474</v>
      </c>
      <c r="D4302" s="93">
        <v>44937</v>
      </c>
      <c r="E4302" s="94" t="s">
        <v>3385</v>
      </c>
      <c r="F4302" s="92" t="s">
        <v>3386</v>
      </c>
      <c r="G4302" s="122"/>
      <c r="H4302" s="95">
        <v>5000</v>
      </c>
      <c r="I4302" s="95">
        <f t="shared" si="72"/>
        <v>1653152.89</v>
      </c>
    </row>
    <row r="4303" spans="1:9" x14ac:dyDescent="0.25">
      <c r="A4303" t="s">
        <v>165</v>
      </c>
      <c r="B4303" s="92">
        <v>345</v>
      </c>
      <c r="C4303" s="92">
        <v>16475</v>
      </c>
      <c r="D4303" s="93">
        <v>44937</v>
      </c>
      <c r="E4303" s="94" t="s">
        <v>2378</v>
      </c>
      <c r="F4303" s="92" t="s">
        <v>1765</v>
      </c>
      <c r="G4303" s="122"/>
      <c r="H4303" s="95">
        <v>14770</v>
      </c>
      <c r="I4303" s="95">
        <f t="shared" si="72"/>
        <v>1638382.89</v>
      </c>
    </row>
    <row r="4304" spans="1:9" x14ac:dyDescent="0.25">
      <c r="A4304" t="s">
        <v>165</v>
      </c>
      <c r="B4304" s="92">
        <v>345</v>
      </c>
      <c r="C4304" s="92">
        <v>16476</v>
      </c>
      <c r="D4304" s="93">
        <v>44937</v>
      </c>
      <c r="E4304" s="94" t="s">
        <v>3387</v>
      </c>
      <c r="F4304" s="92" t="s">
        <v>1893</v>
      </c>
      <c r="G4304" s="122"/>
      <c r="H4304" s="95">
        <v>4050</v>
      </c>
      <c r="I4304" s="95">
        <f t="shared" si="72"/>
        <v>1634332.89</v>
      </c>
    </row>
    <row r="4305" spans="1:9" x14ac:dyDescent="0.25">
      <c r="B4305" s="92"/>
      <c r="C4305" s="92"/>
      <c r="D4305" s="93">
        <v>44937</v>
      </c>
      <c r="E4305" s="94" t="s">
        <v>148</v>
      </c>
      <c r="F4305" s="92" t="s">
        <v>148</v>
      </c>
      <c r="G4305" s="122">
        <v>50000</v>
      </c>
      <c r="H4305" s="95"/>
      <c r="I4305" s="95">
        <f t="shared" si="72"/>
        <v>1684332.89</v>
      </c>
    </row>
    <row r="4306" spans="1:9" x14ac:dyDescent="0.25">
      <c r="B4306" s="92"/>
      <c r="C4306" s="92">
        <v>16477</v>
      </c>
      <c r="D4306" s="93">
        <v>44939</v>
      </c>
      <c r="E4306" s="94" t="s">
        <v>43</v>
      </c>
      <c r="F4306" s="92" t="s">
        <v>43</v>
      </c>
      <c r="G4306" s="122"/>
      <c r="H4306" s="95"/>
      <c r="I4306" s="95">
        <f t="shared" si="72"/>
        <v>1684332.89</v>
      </c>
    </row>
    <row r="4307" spans="1:9" x14ac:dyDescent="0.25">
      <c r="A4307" t="s">
        <v>165</v>
      </c>
      <c r="B4307" s="92">
        <v>421</v>
      </c>
      <c r="C4307" s="92">
        <v>16478</v>
      </c>
      <c r="D4307" s="93">
        <v>44939</v>
      </c>
      <c r="E4307" s="94" t="s">
        <v>3389</v>
      </c>
      <c r="F4307" s="92" t="s">
        <v>3240</v>
      </c>
      <c r="G4307" s="122"/>
      <c r="H4307" s="95">
        <v>13500</v>
      </c>
      <c r="I4307" s="95">
        <f t="shared" si="72"/>
        <v>1670832.89</v>
      </c>
    </row>
    <row r="4308" spans="1:9" x14ac:dyDescent="0.25">
      <c r="A4308" t="s">
        <v>165</v>
      </c>
      <c r="B4308" s="92">
        <v>421</v>
      </c>
      <c r="C4308" s="92">
        <v>16479</v>
      </c>
      <c r="D4308" s="93">
        <v>44942</v>
      </c>
      <c r="E4308" s="94" t="s">
        <v>2406</v>
      </c>
      <c r="F4308" s="92" t="s">
        <v>1939</v>
      </c>
      <c r="G4308" s="122"/>
      <c r="H4308" s="95">
        <v>36000</v>
      </c>
      <c r="I4308" s="95">
        <f t="shared" si="72"/>
        <v>1634832.89</v>
      </c>
    </row>
    <row r="4309" spans="1:9" x14ac:dyDescent="0.25">
      <c r="A4309" t="s">
        <v>165</v>
      </c>
      <c r="B4309" s="92">
        <v>346</v>
      </c>
      <c r="C4309" s="92">
        <v>16480</v>
      </c>
      <c r="D4309" s="93">
        <v>44943</v>
      </c>
      <c r="E4309" s="94" t="s">
        <v>3390</v>
      </c>
      <c r="F4309" s="92" t="s">
        <v>1939</v>
      </c>
      <c r="G4309" s="122"/>
      <c r="H4309" s="95">
        <v>30000</v>
      </c>
      <c r="I4309" s="95">
        <f t="shared" si="72"/>
        <v>1604832.89</v>
      </c>
    </row>
    <row r="4310" spans="1:9" x14ac:dyDescent="0.25">
      <c r="A4310" t="s">
        <v>165</v>
      </c>
      <c r="B4310" s="92">
        <v>427</v>
      </c>
      <c r="C4310" s="92">
        <v>16481</v>
      </c>
      <c r="D4310" s="93">
        <v>44943</v>
      </c>
      <c r="E4310" s="94" t="s">
        <v>3391</v>
      </c>
      <c r="F4310" s="92" t="s">
        <v>3392</v>
      </c>
      <c r="G4310" s="122"/>
      <c r="H4310" s="95">
        <v>20000</v>
      </c>
      <c r="I4310" s="95">
        <f t="shared" si="72"/>
        <v>1584832.89</v>
      </c>
    </row>
    <row r="4311" spans="1:9" x14ac:dyDescent="0.25">
      <c r="A4311" t="s">
        <v>165</v>
      </c>
      <c r="B4311" s="92">
        <v>345</v>
      </c>
      <c r="C4311" s="92">
        <v>16482</v>
      </c>
      <c r="D4311" s="93">
        <v>44943</v>
      </c>
      <c r="E4311" s="94" t="s">
        <v>1543</v>
      </c>
      <c r="F4311" s="92" t="s">
        <v>1939</v>
      </c>
      <c r="G4311" s="122"/>
      <c r="H4311" s="95">
        <v>20000</v>
      </c>
      <c r="I4311" s="95">
        <f t="shared" si="72"/>
        <v>1564832.89</v>
      </c>
    </row>
    <row r="4312" spans="1:9" x14ac:dyDescent="0.25">
      <c r="B4312" s="92"/>
      <c r="C4312" s="92">
        <v>16483</v>
      </c>
      <c r="D4312" s="93">
        <v>44949</v>
      </c>
      <c r="E4312" s="94" t="s">
        <v>43</v>
      </c>
      <c r="F4312" s="92" t="s">
        <v>43</v>
      </c>
      <c r="G4312" s="122"/>
      <c r="H4312" s="95"/>
      <c r="I4312" s="95">
        <f t="shared" ref="I4312:I4376" si="73">+I4311+G4312-H4312</f>
        <v>1564832.89</v>
      </c>
    </row>
    <row r="4313" spans="1:9" x14ac:dyDescent="0.25">
      <c r="A4313" t="s">
        <v>165</v>
      </c>
      <c r="B4313" s="92">
        <v>421</v>
      </c>
      <c r="C4313" s="92">
        <v>16484</v>
      </c>
      <c r="D4313" s="93">
        <v>44949</v>
      </c>
      <c r="E4313" s="94" t="s">
        <v>3393</v>
      </c>
      <c r="F4313" s="92" t="s">
        <v>3394</v>
      </c>
      <c r="G4313" s="122"/>
      <c r="H4313" s="95">
        <v>15000</v>
      </c>
      <c r="I4313" s="95">
        <f t="shared" si="73"/>
        <v>1549832.89</v>
      </c>
    </row>
    <row r="4314" spans="1:9" x14ac:dyDescent="0.25">
      <c r="A4314" t="s">
        <v>165</v>
      </c>
      <c r="B4314" s="92">
        <v>421</v>
      </c>
      <c r="C4314" s="92">
        <v>16485</v>
      </c>
      <c r="D4314" s="93">
        <v>44949</v>
      </c>
      <c r="E4314" s="94" t="s">
        <v>3395</v>
      </c>
      <c r="F4314" s="92" t="s">
        <v>3396</v>
      </c>
      <c r="G4314" s="122"/>
      <c r="H4314" s="95">
        <v>6000</v>
      </c>
      <c r="I4314" s="95">
        <f t="shared" si="73"/>
        <v>1543832.89</v>
      </c>
    </row>
    <row r="4315" spans="1:9" x14ac:dyDescent="0.25">
      <c r="A4315" t="s">
        <v>165</v>
      </c>
      <c r="B4315" s="92">
        <v>343</v>
      </c>
      <c r="C4315" s="92">
        <v>16486</v>
      </c>
      <c r="D4315" s="93">
        <v>44949</v>
      </c>
      <c r="E4315" s="94" t="s">
        <v>3397</v>
      </c>
      <c r="F4315" s="92" t="s">
        <v>3398</v>
      </c>
      <c r="G4315" s="122"/>
      <c r="H4315" s="95">
        <v>20000</v>
      </c>
      <c r="I4315" s="95">
        <f t="shared" si="73"/>
        <v>1523832.89</v>
      </c>
    </row>
    <row r="4316" spans="1:9" x14ac:dyDescent="0.25">
      <c r="A4316" t="s">
        <v>165</v>
      </c>
      <c r="B4316" s="92">
        <v>421</v>
      </c>
      <c r="C4316" s="92">
        <v>16487</v>
      </c>
      <c r="D4316" s="93">
        <v>44949</v>
      </c>
      <c r="E4316" s="94" t="s">
        <v>3399</v>
      </c>
      <c r="F4316" s="92" t="s">
        <v>3240</v>
      </c>
      <c r="G4316" s="122"/>
      <c r="H4316" s="95">
        <v>13650</v>
      </c>
      <c r="I4316" s="95">
        <f t="shared" si="73"/>
        <v>1510182.89</v>
      </c>
    </row>
    <row r="4317" spans="1:9" x14ac:dyDescent="0.25">
      <c r="A4317" t="s">
        <v>165</v>
      </c>
      <c r="B4317" s="92">
        <v>293</v>
      </c>
      <c r="C4317" s="92">
        <v>16488</v>
      </c>
      <c r="D4317" s="93">
        <v>44949</v>
      </c>
      <c r="E4317" s="94" t="s">
        <v>3400</v>
      </c>
      <c r="F4317" s="92" t="s">
        <v>3286</v>
      </c>
      <c r="G4317" s="122"/>
      <c r="H4317" s="95">
        <v>20000</v>
      </c>
      <c r="I4317" s="95">
        <f t="shared" si="73"/>
        <v>1490182.89</v>
      </c>
    </row>
    <row r="4318" spans="1:9" x14ac:dyDescent="0.25">
      <c r="A4318" t="s">
        <v>165</v>
      </c>
      <c r="B4318" s="92">
        <v>421</v>
      </c>
      <c r="C4318" s="92">
        <v>16489</v>
      </c>
      <c r="D4318" s="93">
        <v>44949</v>
      </c>
      <c r="E4318" s="94" t="s">
        <v>3401</v>
      </c>
      <c r="F4318" s="92" t="s">
        <v>1939</v>
      </c>
      <c r="G4318" s="122"/>
      <c r="H4318" s="95">
        <v>40000</v>
      </c>
      <c r="I4318" s="95">
        <f t="shared" si="73"/>
        <v>1450182.89</v>
      </c>
    </row>
    <row r="4319" spans="1:9" x14ac:dyDescent="0.25">
      <c r="A4319" t="s">
        <v>165</v>
      </c>
      <c r="B4319" s="92">
        <v>427</v>
      </c>
      <c r="C4319" s="92">
        <v>16490</v>
      </c>
      <c r="D4319" s="93">
        <v>44951</v>
      </c>
      <c r="E4319" s="94" t="s">
        <v>3391</v>
      </c>
      <c r="F4319" s="92" t="s">
        <v>3392</v>
      </c>
      <c r="G4319" s="122"/>
      <c r="H4319" s="95">
        <v>9500</v>
      </c>
      <c r="I4319" s="95">
        <f t="shared" si="73"/>
        <v>1440682.89</v>
      </c>
    </row>
    <row r="4320" spans="1:9" x14ac:dyDescent="0.25">
      <c r="B4320" s="92"/>
      <c r="C4320" s="92">
        <v>16491</v>
      </c>
      <c r="D4320" s="93">
        <v>44951</v>
      </c>
      <c r="E4320" s="94" t="s">
        <v>43</v>
      </c>
      <c r="F4320" s="92" t="s">
        <v>43</v>
      </c>
      <c r="G4320" s="122"/>
      <c r="H4320" s="95"/>
      <c r="I4320" s="95">
        <f t="shared" si="73"/>
        <v>1440682.89</v>
      </c>
    </row>
    <row r="4321" spans="1:9" x14ac:dyDescent="0.25">
      <c r="A4321" t="s">
        <v>165</v>
      </c>
      <c r="B4321" s="92">
        <v>346</v>
      </c>
      <c r="C4321" s="92">
        <v>16492</v>
      </c>
      <c r="D4321" s="93">
        <v>44951</v>
      </c>
      <c r="E4321" s="94" t="s">
        <v>3390</v>
      </c>
      <c r="F4321" s="92" t="s">
        <v>1893</v>
      </c>
      <c r="G4321" s="122"/>
      <c r="H4321" s="95">
        <v>34594</v>
      </c>
      <c r="I4321" s="95">
        <f t="shared" si="73"/>
        <v>1406088.89</v>
      </c>
    </row>
    <row r="4322" spans="1:9" x14ac:dyDescent="0.25">
      <c r="A4322" t="s">
        <v>165</v>
      </c>
      <c r="B4322" s="92">
        <v>345</v>
      </c>
      <c r="C4322" s="92">
        <v>16493</v>
      </c>
      <c r="D4322" s="93">
        <v>44951</v>
      </c>
      <c r="E4322" s="94" t="s">
        <v>3402</v>
      </c>
      <c r="F4322" s="92" t="s">
        <v>1765</v>
      </c>
      <c r="G4322" s="122"/>
      <c r="H4322" s="95">
        <v>14975</v>
      </c>
      <c r="I4322" s="95">
        <f t="shared" si="73"/>
        <v>1391113.89</v>
      </c>
    </row>
    <row r="4323" spans="1:9" x14ac:dyDescent="0.25">
      <c r="A4323" t="s">
        <v>165</v>
      </c>
      <c r="B4323" s="92">
        <v>426</v>
      </c>
      <c r="C4323" s="92">
        <v>16494</v>
      </c>
      <c r="D4323" s="93">
        <v>44951</v>
      </c>
      <c r="E4323" s="94" t="s">
        <v>3403</v>
      </c>
      <c r="F4323" s="92" t="s">
        <v>1939</v>
      </c>
      <c r="G4323" s="122"/>
      <c r="H4323" s="95">
        <v>30000</v>
      </c>
      <c r="I4323" s="95">
        <f t="shared" si="73"/>
        <v>1361113.89</v>
      </c>
    </row>
    <row r="4324" spans="1:9" x14ac:dyDescent="0.25">
      <c r="B4324" s="92"/>
      <c r="C4324" s="92">
        <v>16495</v>
      </c>
      <c r="D4324" s="93">
        <v>44951</v>
      </c>
      <c r="E4324" s="94" t="s">
        <v>43</v>
      </c>
      <c r="F4324" s="92" t="s">
        <v>43</v>
      </c>
      <c r="G4324" s="122"/>
      <c r="H4324" s="95"/>
      <c r="I4324" s="95">
        <f t="shared" si="73"/>
        <v>1361113.89</v>
      </c>
    </row>
    <row r="4325" spans="1:9" x14ac:dyDescent="0.25">
      <c r="B4325" s="92">
        <v>342</v>
      </c>
      <c r="C4325" s="92">
        <v>16496</v>
      </c>
      <c r="D4325" s="93">
        <v>44951</v>
      </c>
      <c r="E4325" s="94" t="s">
        <v>3404</v>
      </c>
      <c r="F4325" s="92" t="s">
        <v>3405</v>
      </c>
      <c r="G4325" s="122"/>
      <c r="H4325" s="95">
        <v>25000</v>
      </c>
      <c r="I4325" s="95">
        <f t="shared" si="73"/>
        <v>1336113.8899999999</v>
      </c>
    </row>
    <row r="4326" spans="1:9" x14ac:dyDescent="0.25">
      <c r="A4326" t="s">
        <v>165</v>
      </c>
      <c r="B4326" s="92">
        <v>342</v>
      </c>
      <c r="C4326" s="92">
        <v>16497</v>
      </c>
      <c r="D4326" s="93">
        <v>44951</v>
      </c>
      <c r="E4326" s="94" t="s">
        <v>3404</v>
      </c>
      <c r="F4326" s="92" t="s">
        <v>3406</v>
      </c>
      <c r="G4326" s="122"/>
      <c r="H4326" s="95">
        <v>50000</v>
      </c>
      <c r="I4326" s="95">
        <f t="shared" si="73"/>
        <v>1286113.8899999999</v>
      </c>
    </row>
    <row r="4327" spans="1:9" x14ac:dyDescent="0.25">
      <c r="B4327" s="92"/>
      <c r="C4327" s="92">
        <v>16498</v>
      </c>
      <c r="D4327" s="93">
        <v>44951</v>
      </c>
      <c r="E4327" s="94" t="s">
        <v>43</v>
      </c>
      <c r="F4327" s="92" t="s">
        <v>43</v>
      </c>
      <c r="G4327" s="122"/>
      <c r="H4327" s="95"/>
      <c r="I4327" s="95">
        <f t="shared" si="73"/>
        <v>1286113.8899999999</v>
      </c>
    </row>
    <row r="4328" spans="1:9" x14ac:dyDescent="0.25">
      <c r="B4328" s="92"/>
      <c r="C4328" s="92"/>
      <c r="D4328" s="93">
        <v>44953</v>
      </c>
      <c r="E4328" s="94" t="s">
        <v>148</v>
      </c>
      <c r="F4328" s="92" t="s">
        <v>148</v>
      </c>
      <c r="G4328" s="122">
        <v>1092087.5</v>
      </c>
      <c r="H4328" s="95"/>
      <c r="I4328" s="95">
        <f t="shared" si="73"/>
        <v>2378201.3899999997</v>
      </c>
    </row>
    <row r="4329" spans="1:9" x14ac:dyDescent="0.25">
      <c r="B4329" s="92">
        <v>426</v>
      </c>
      <c r="C4329" s="92">
        <v>16499</v>
      </c>
      <c r="D4329" s="93">
        <v>44957</v>
      </c>
      <c r="E4329" s="94" t="s">
        <v>3407</v>
      </c>
      <c r="F4329" s="92" t="s">
        <v>3408</v>
      </c>
      <c r="G4329" s="122"/>
      <c r="H4329" s="95">
        <v>5763</v>
      </c>
      <c r="I4329" s="95">
        <f t="shared" si="73"/>
        <v>2372438.3899999997</v>
      </c>
    </row>
    <row r="4330" spans="1:9" x14ac:dyDescent="0.25">
      <c r="B4330" s="92">
        <v>421</v>
      </c>
      <c r="C4330" s="92">
        <v>16500</v>
      </c>
      <c r="D4330" s="93">
        <v>44957</v>
      </c>
      <c r="E4330" s="94" t="s">
        <v>3409</v>
      </c>
      <c r="F4330" s="92" t="s">
        <v>2085</v>
      </c>
      <c r="G4330" s="122"/>
      <c r="H4330" s="95">
        <v>38000</v>
      </c>
      <c r="I4330" s="95">
        <f t="shared" si="73"/>
        <v>2334438.3899999997</v>
      </c>
    </row>
    <row r="4331" spans="1:9" x14ac:dyDescent="0.25">
      <c r="B4331" s="92">
        <v>426</v>
      </c>
      <c r="C4331" s="92">
        <v>16501</v>
      </c>
      <c r="D4331" s="93">
        <v>44957</v>
      </c>
      <c r="E4331" s="94" t="s">
        <v>3410</v>
      </c>
      <c r="F4331" s="92" t="s">
        <v>3181</v>
      </c>
      <c r="G4331" s="122"/>
      <c r="H4331" s="95">
        <v>50000</v>
      </c>
      <c r="I4331" s="95">
        <f t="shared" si="73"/>
        <v>2284438.3899999997</v>
      </c>
    </row>
    <row r="4332" spans="1:9" x14ac:dyDescent="0.25">
      <c r="B4332" s="92">
        <v>426</v>
      </c>
      <c r="C4332" s="92">
        <v>16502</v>
      </c>
      <c r="D4332" s="93">
        <v>44957</v>
      </c>
      <c r="E4332" s="94" t="s">
        <v>3411</v>
      </c>
      <c r="F4332" s="92" t="s">
        <v>1939</v>
      </c>
      <c r="G4332" s="122"/>
      <c r="H4332" s="95">
        <v>16800</v>
      </c>
      <c r="I4332" s="95">
        <f t="shared" si="73"/>
        <v>2267638.3899999997</v>
      </c>
    </row>
    <row r="4333" spans="1:9" x14ac:dyDescent="0.25">
      <c r="B4333" s="92">
        <v>231</v>
      </c>
      <c r="C4333" s="92">
        <v>16503</v>
      </c>
      <c r="D4333" s="93">
        <v>44957</v>
      </c>
      <c r="E4333" s="94" t="s">
        <v>3412</v>
      </c>
      <c r="F4333" s="92" t="s">
        <v>3413</v>
      </c>
      <c r="G4333" s="122"/>
      <c r="H4333" s="95">
        <v>10000</v>
      </c>
      <c r="I4333" s="95">
        <f t="shared" si="73"/>
        <v>2257638.3899999997</v>
      </c>
    </row>
    <row r="4334" spans="1:9" x14ac:dyDescent="0.25">
      <c r="B4334" s="92">
        <v>122</v>
      </c>
      <c r="C4334" s="92">
        <v>16504</v>
      </c>
      <c r="D4334" s="93">
        <v>44957</v>
      </c>
      <c r="E4334" s="94" t="s">
        <v>2206</v>
      </c>
      <c r="F4334" s="92" t="s">
        <v>2053</v>
      </c>
      <c r="G4334" s="122"/>
      <c r="H4334" s="95">
        <v>15000</v>
      </c>
      <c r="I4334" s="95">
        <f t="shared" si="73"/>
        <v>2242638.3899999997</v>
      </c>
    </row>
    <row r="4335" spans="1:9" x14ac:dyDescent="0.25">
      <c r="B4335" s="92">
        <v>122</v>
      </c>
      <c r="C4335" s="92">
        <v>16505</v>
      </c>
      <c r="D4335" s="93">
        <v>44957</v>
      </c>
      <c r="E4335" s="94" t="s">
        <v>2851</v>
      </c>
      <c r="F4335" s="92" t="s">
        <v>1264</v>
      </c>
      <c r="G4335" s="122"/>
      <c r="H4335" s="95">
        <v>15000</v>
      </c>
      <c r="I4335" s="95">
        <f t="shared" si="73"/>
        <v>2227638.3899999997</v>
      </c>
    </row>
    <row r="4336" spans="1:9" x14ac:dyDescent="0.25">
      <c r="B4336" s="92">
        <v>122</v>
      </c>
      <c r="C4336" s="92">
        <v>16506</v>
      </c>
      <c r="D4336" s="93">
        <v>44957</v>
      </c>
      <c r="E4336" s="94" t="s">
        <v>2123</v>
      </c>
      <c r="F4336" s="92" t="s">
        <v>1963</v>
      </c>
      <c r="G4336" s="122"/>
      <c r="H4336" s="95">
        <v>6000</v>
      </c>
      <c r="I4336" s="95">
        <f t="shared" si="73"/>
        <v>2221638.3899999997</v>
      </c>
    </row>
    <row r="4337" spans="2:9" x14ac:dyDescent="0.25">
      <c r="B4337" s="92">
        <v>122</v>
      </c>
      <c r="C4337" s="92">
        <v>16507</v>
      </c>
      <c r="D4337" s="93">
        <v>44957</v>
      </c>
      <c r="E4337" s="94" t="s">
        <v>43</v>
      </c>
      <c r="F4337" s="92" t="s">
        <v>43</v>
      </c>
      <c r="G4337" s="122"/>
      <c r="H4337" s="95"/>
      <c r="I4337" s="95">
        <f t="shared" si="73"/>
        <v>2221638.3899999997</v>
      </c>
    </row>
    <row r="4338" spans="2:9" x14ac:dyDescent="0.25">
      <c r="B4338" s="92">
        <v>122</v>
      </c>
      <c r="C4338" s="92">
        <v>16508</v>
      </c>
      <c r="D4338" s="93">
        <v>44957</v>
      </c>
      <c r="E4338" s="94" t="s">
        <v>2539</v>
      </c>
      <c r="F4338" s="92" t="s">
        <v>2415</v>
      </c>
      <c r="G4338" s="122"/>
      <c r="H4338" s="95">
        <v>15000</v>
      </c>
      <c r="I4338" s="95">
        <f t="shared" si="73"/>
        <v>2206638.3899999997</v>
      </c>
    </row>
    <row r="4339" spans="2:9" x14ac:dyDescent="0.25">
      <c r="B4339" s="92">
        <v>122</v>
      </c>
      <c r="C4339" s="92">
        <v>16509</v>
      </c>
      <c r="D4339" s="93">
        <v>44957</v>
      </c>
      <c r="E4339" s="94" t="s">
        <v>2113</v>
      </c>
      <c r="F4339" s="92" t="s">
        <v>1893</v>
      </c>
      <c r="G4339" s="122"/>
      <c r="H4339" s="95">
        <v>15000</v>
      </c>
      <c r="I4339" s="95">
        <f t="shared" si="73"/>
        <v>2191638.3899999997</v>
      </c>
    </row>
    <row r="4340" spans="2:9" x14ac:dyDescent="0.25">
      <c r="B4340" s="92">
        <v>122</v>
      </c>
      <c r="C4340" s="92">
        <v>16510</v>
      </c>
      <c r="D4340" s="93">
        <v>44957</v>
      </c>
      <c r="E4340" s="94" t="s">
        <v>2113</v>
      </c>
      <c r="F4340" s="92" t="s">
        <v>1821</v>
      </c>
      <c r="G4340" s="122"/>
      <c r="H4340" s="95">
        <v>15000</v>
      </c>
      <c r="I4340" s="95">
        <f t="shared" si="73"/>
        <v>2176638.3899999997</v>
      </c>
    </row>
    <row r="4341" spans="2:9" x14ac:dyDescent="0.25">
      <c r="B4341" s="92">
        <v>122</v>
      </c>
      <c r="C4341" s="92">
        <v>16511</v>
      </c>
      <c r="D4341" s="93">
        <v>44957</v>
      </c>
      <c r="E4341" s="94" t="s">
        <v>3414</v>
      </c>
      <c r="F4341" s="92" t="s">
        <v>2055</v>
      </c>
      <c r="G4341" s="122"/>
      <c r="H4341" s="95">
        <v>12000</v>
      </c>
      <c r="I4341" s="95">
        <f t="shared" si="73"/>
        <v>2164638.3899999997</v>
      </c>
    </row>
    <row r="4342" spans="2:9" x14ac:dyDescent="0.25">
      <c r="B4342" s="92">
        <v>122</v>
      </c>
      <c r="C4342" s="92">
        <v>16512</v>
      </c>
      <c r="D4342" s="93">
        <v>44957</v>
      </c>
      <c r="E4342" s="94" t="s">
        <v>3415</v>
      </c>
      <c r="F4342" s="92" t="s">
        <v>1866</v>
      </c>
      <c r="G4342" s="122"/>
      <c r="H4342" s="95">
        <v>12000</v>
      </c>
      <c r="I4342" s="95">
        <f t="shared" si="73"/>
        <v>2152638.3899999997</v>
      </c>
    </row>
    <row r="4343" spans="2:9" x14ac:dyDescent="0.25">
      <c r="B4343" s="92">
        <v>122</v>
      </c>
      <c r="C4343" s="92">
        <v>16513</v>
      </c>
      <c r="D4343" s="93">
        <v>44957</v>
      </c>
      <c r="E4343" s="94" t="s">
        <v>2117</v>
      </c>
      <c r="F4343" s="92" t="s">
        <v>2858</v>
      </c>
      <c r="G4343" s="122"/>
      <c r="H4343" s="95">
        <v>12000</v>
      </c>
      <c r="I4343" s="95">
        <f t="shared" si="73"/>
        <v>2140638.3899999997</v>
      </c>
    </row>
    <row r="4344" spans="2:9" x14ac:dyDescent="0.25">
      <c r="B4344" s="92">
        <v>122</v>
      </c>
      <c r="C4344" s="92">
        <v>16514</v>
      </c>
      <c r="D4344" s="93">
        <v>44957</v>
      </c>
      <c r="E4344" s="94" t="s">
        <v>3118</v>
      </c>
      <c r="F4344" s="92" t="s">
        <v>2985</v>
      </c>
      <c r="G4344" s="122"/>
      <c r="H4344" s="95">
        <v>12000</v>
      </c>
      <c r="I4344" s="95">
        <f t="shared" si="73"/>
        <v>2128638.3899999997</v>
      </c>
    </row>
    <row r="4345" spans="2:9" x14ac:dyDescent="0.25">
      <c r="B4345" s="92"/>
      <c r="C4345" s="92">
        <v>16515</v>
      </c>
      <c r="D4345" s="93">
        <v>44957</v>
      </c>
      <c r="E4345" s="94" t="s">
        <v>64</v>
      </c>
      <c r="F4345" s="92" t="s">
        <v>43</v>
      </c>
      <c r="G4345" s="122"/>
      <c r="H4345" s="95"/>
      <c r="I4345" s="95">
        <f t="shared" si="73"/>
        <v>2128638.3899999997</v>
      </c>
    </row>
    <row r="4346" spans="2:9" x14ac:dyDescent="0.25">
      <c r="B4346" s="92">
        <v>122</v>
      </c>
      <c r="C4346" s="92">
        <v>16516</v>
      </c>
      <c r="D4346" s="93">
        <v>44957</v>
      </c>
      <c r="E4346" s="94" t="s">
        <v>2541</v>
      </c>
      <c r="F4346" s="92" t="s">
        <v>2988</v>
      </c>
      <c r="G4346" s="122"/>
      <c r="H4346" s="95">
        <v>10000</v>
      </c>
      <c r="I4346" s="95">
        <f t="shared" si="73"/>
        <v>2118638.3899999997</v>
      </c>
    </row>
    <row r="4347" spans="2:9" x14ac:dyDescent="0.25">
      <c r="B4347" s="92">
        <v>122</v>
      </c>
      <c r="C4347" s="92">
        <v>16517</v>
      </c>
      <c r="D4347" s="93">
        <v>44957</v>
      </c>
      <c r="E4347" s="94" t="s">
        <v>2118</v>
      </c>
      <c r="F4347" s="92" t="s">
        <v>1582</v>
      </c>
      <c r="G4347" s="122"/>
      <c r="H4347" s="95">
        <v>10000</v>
      </c>
      <c r="I4347" s="95">
        <f t="shared" si="73"/>
        <v>2108638.3899999997</v>
      </c>
    </row>
    <row r="4348" spans="2:9" x14ac:dyDescent="0.25">
      <c r="B4348" s="92">
        <v>122</v>
      </c>
      <c r="C4348" s="92">
        <v>16518</v>
      </c>
      <c r="D4348" s="93">
        <v>44957</v>
      </c>
      <c r="E4348" s="94" t="s">
        <v>2115</v>
      </c>
      <c r="F4348" s="92" t="s">
        <v>1976</v>
      </c>
      <c r="G4348" s="122"/>
      <c r="H4348" s="95">
        <v>10000</v>
      </c>
      <c r="I4348" s="95">
        <f t="shared" si="73"/>
        <v>2098638.3899999997</v>
      </c>
    </row>
    <row r="4349" spans="2:9" x14ac:dyDescent="0.25">
      <c r="B4349" s="92">
        <v>122</v>
      </c>
      <c r="C4349" s="92">
        <v>16519</v>
      </c>
      <c r="D4349" s="93">
        <v>44957</v>
      </c>
      <c r="E4349" s="94" t="s">
        <v>2119</v>
      </c>
      <c r="F4349" s="92" t="s">
        <v>1977</v>
      </c>
      <c r="G4349" s="122"/>
      <c r="H4349" s="95">
        <v>9000</v>
      </c>
      <c r="I4349" s="95">
        <f t="shared" si="73"/>
        <v>2089638.3899999997</v>
      </c>
    </row>
    <row r="4350" spans="2:9" x14ac:dyDescent="0.25">
      <c r="B4350" s="92">
        <v>122</v>
      </c>
      <c r="C4350" s="92">
        <v>16520</v>
      </c>
      <c r="D4350" s="93">
        <v>44957</v>
      </c>
      <c r="E4350" s="94" t="s">
        <v>2114</v>
      </c>
      <c r="F4350" s="92" t="s">
        <v>3054</v>
      </c>
      <c r="G4350" s="122"/>
      <c r="H4350" s="95">
        <v>8000</v>
      </c>
      <c r="I4350" s="95">
        <f t="shared" si="73"/>
        <v>2081638.3899999997</v>
      </c>
    </row>
    <row r="4351" spans="2:9" x14ac:dyDescent="0.25">
      <c r="B4351" s="92">
        <v>122</v>
      </c>
      <c r="C4351" s="92">
        <v>16521</v>
      </c>
      <c r="D4351" s="93">
        <v>44957</v>
      </c>
      <c r="E4351" s="94" t="s">
        <v>2112</v>
      </c>
      <c r="F4351" s="92" t="s">
        <v>3475</v>
      </c>
      <c r="G4351" s="122"/>
      <c r="H4351" s="95">
        <v>20000</v>
      </c>
      <c r="I4351" s="95">
        <f t="shared" si="73"/>
        <v>2061638.3899999997</v>
      </c>
    </row>
    <row r="4352" spans="2:9" x14ac:dyDescent="0.25">
      <c r="B4352" s="92">
        <v>122</v>
      </c>
      <c r="C4352" s="92">
        <v>16522</v>
      </c>
      <c r="D4352" s="93">
        <v>44957</v>
      </c>
      <c r="E4352" s="94" t="s">
        <v>2101</v>
      </c>
      <c r="F4352" s="92" t="s">
        <v>1975</v>
      </c>
      <c r="G4352" s="122"/>
      <c r="H4352" s="95">
        <v>20000</v>
      </c>
      <c r="I4352" s="95">
        <f t="shared" si="73"/>
        <v>2041638.3899999997</v>
      </c>
    </row>
    <row r="4353" spans="1:9" x14ac:dyDescent="0.25">
      <c r="B4353" s="92">
        <v>421</v>
      </c>
      <c r="C4353" s="92">
        <v>16523</v>
      </c>
      <c r="D4353" s="93">
        <v>44957</v>
      </c>
      <c r="E4353" s="94" t="s">
        <v>3416</v>
      </c>
      <c r="F4353" s="92" t="s">
        <v>2790</v>
      </c>
      <c r="G4353" s="122"/>
      <c r="H4353" s="95">
        <v>6000</v>
      </c>
      <c r="I4353" s="95">
        <f t="shared" si="73"/>
        <v>2035638.3899999997</v>
      </c>
    </row>
    <row r="4354" spans="1:9" x14ac:dyDescent="0.25">
      <c r="B4354" s="92">
        <v>421</v>
      </c>
      <c r="C4354" s="92">
        <v>16524</v>
      </c>
      <c r="D4354" s="93">
        <v>44957</v>
      </c>
      <c r="E4354" s="94" t="s">
        <v>3117</v>
      </c>
      <c r="F4354" s="92" t="s">
        <v>1953</v>
      </c>
      <c r="G4354" s="122"/>
      <c r="H4354" s="95">
        <v>5000</v>
      </c>
      <c r="I4354" s="95">
        <f t="shared" si="73"/>
        <v>2030638.3899999997</v>
      </c>
    </row>
    <row r="4355" spans="1:9" x14ac:dyDescent="0.25">
      <c r="B4355" s="92">
        <v>292</v>
      </c>
      <c r="C4355" s="92"/>
      <c r="D4355" s="93"/>
      <c r="E4355" s="94"/>
      <c r="F4355" s="92" t="s">
        <v>1858</v>
      </c>
      <c r="G4355" s="122"/>
      <c r="H4355" s="95">
        <v>17002.650000000001</v>
      </c>
      <c r="I4355" s="95">
        <f t="shared" si="73"/>
        <v>2013635.7399999998</v>
      </c>
    </row>
    <row r="4356" spans="1:9" x14ac:dyDescent="0.25">
      <c r="B4356" s="92"/>
      <c r="C4356" s="92"/>
      <c r="D4356" s="93"/>
      <c r="E4356" s="94"/>
      <c r="F4356" s="92"/>
      <c r="G4356" s="122"/>
      <c r="H4356" s="95"/>
      <c r="I4356" s="95"/>
    </row>
    <row r="4357" spans="1:9" x14ac:dyDescent="0.25">
      <c r="B4357" s="92"/>
      <c r="C4357" s="92"/>
      <c r="D4357" s="93"/>
      <c r="E4357" s="94"/>
      <c r="F4357" s="92"/>
      <c r="G4357" s="122">
        <f>SUM(G4295:G4356)</f>
        <v>1142087.5</v>
      </c>
      <c r="H4357" s="95">
        <f>SUM(H4295:H4356)</f>
        <v>1110364.6499999999</v>
      </c>
      <c r="I4357" s="95"/>
    </row>
    <row r="4359" spans="1:9" x14ac:dyDescent="0.25">
      <c r="A4359" t="s">
        <v>158</v>
      </c>
      <c r="B4359" s="92">
        <v>421</v>
      </c>
      <c r="C4359" s="92">
        <v>16525</v>
      </c>
      <c r="D4359" s="93">
        <v>44958</v>
      </c>
      <c r="E4359" s="94" t="s">
        <v>3419</v>
      </c>
      <c r="F4359" s="92" t="s">
        <v>3420</v>
      </c>
      <c r="G4359" s="122"/>
      <c r="H4359" s="95">
        <v>15000</v>
      </c>
      <c r="I4359" s="95">
        <f>+I4355+G4359-H4359</f>
        <v>1998635.7399999998</v>
      </c>
    </row>
    <row r="4360" spans="1:9" x14ac:dyDescent="0.25">
      <c r="A4360" t="s">
        <v>158</v>
      </c>
      <c r="B4360" s="92">
        <v>421</v>
      </c>
      <c r="C4360" s="92">
        <v>16526</v>
      </c>
      <c r="D4360" s="93">
        <v>44958</v>
      </c>
      <c r="E4360" s="94" t="s">
        <v>157</v>
      </c>
      <c r="F4360" s="92" t="s">
        <v>3421</v>
      </c>
      <c r="G4360" s="122"/>
      <c r="H4360" s="95">
        <v>5000</v>
      </c>
      <c r="I4360" s="95">
        <f t="shared" si="73"/>
        <v>1993635.7399999998</v>
      </c>
    </row>
    <row r="4361" spans="1:9" x14ac:dyDescent="0.25">
      <c r="A4361" t="s">
        <v>158</v>
      </c>
      <c r="B4361" s="92">
        <v>421</v>
      </c>
      <c r="C4361" s="92">
        <v>16527</v>
      </c>
      <c r="D4361" s="93">
        <v>44958</v>
      </c>
      <c r="E4361" s="94" t="s">
        <v>157</v>
      </c>
      <c r="F4361" s="92" t="s">
        <v>3422</v>
      </c>
      <c r="G4361" s="122"/>
      <c r="H4361" s="95">
        <v>5000</v>
      </c>
      <c r="I4361" s="95">
        <f t="shared" si="73"/>
        <v>1988635.7399999998</v>
      </c>
    </row>
    <row r="4362" spans="1:9" x14ac:dyDescent="0.25">
      <c r="B4362" s="92"/>
      <c r="C4362" s="92">
        <v>16528</v>
      </c>
      <c r="D4362" s="93">
        <v>44958</v>
      </c>
      <c r="E4362" s="94" t="s">
        <v>43</v>
      </c>
      <c r="F4362" s="92" t="s">
        <v>43</v>
      </c>
      <c r="G4362" s="122"/>
      <c r="H4362" s="95"/>
      <c r="I4362" s="95">
        <f t="shared" si="73"/>
        <v>1988635.7399999998</v>
      </c>
    </row>
    <row r="4363" spans="1:9" x14ac:dyDescent="0.25">
      <c r="A4363" t="s">
        <v>158</v>
      </c>
      <c r="B4363" s="92">
        <v>421</v>
      </c>
      <c r="C4363" s="92">
        <v>16529</v>
      </c>
      <c r="D4363" s="93">
        <v>44958</v>
      </c>
      <c r="E4363" s="94" t="s">
        <v>157</v>
      </c>
      <c r="F4363" s="92" t="s">
        <v>3429</v>
      </c>
      <c r="G4363" s="122"/>
      <c r="H4363" s="95">
        <v>10000</v>
      </c>
      <c r="I4363" s="95">
        <f t="shared" si="73"/>
        <v>1978635.7399999998</v>
      </c>
    </row>
    <row r="4364" spans="1:9" x14ac:dyDescent="0.25">
      <c r="A4364" t="s">
        <v>158</v>
      </c>
      <c r="B4364" s="92">
        <v>421</v>
      </c>
      <c r="C4364" s="92">
        <v>16530</v>
      </c>
      <c r="D4364" s="93">
        <v>44958</v>
      </c>
      <c r="E4364" s="94" t="s">
        <v>157</v>
      </c>
      <c r="F4364" s="92" t="s">
        <v>2411</v>
      </c>
      <c r="G4364" s="122"/>
      <c r="H4364" s="95">
        <v>10000</v>
      </c>
      <c r="I4364" s="95">
        <f t="shared" si="73"/>
        <v>1968635.7399999998</v>
      </c>
    </row>
    <row r="4365" spans="1:9" x14ac:dyDescent="0.25">
      <c r="A4365" t="s">
        <v>158</v>
      </c>
      <c r="B4365" s="92">
        <v>421</v>
      </c>
      <c r="C4365" s="92">
        <v>16531</v>
      </c>
      <c r="D4365" s="93">
        <v>44958</v>
      </c>
      <c r="E4365" s="94" t="s">
        <v>3423</v>
      </c>
      <c r="F4365" s="92" t="s">
        <v>3424</v>
      </c>
      <c r="G4365" s="122"/>
      <c r="H4365" s="95">
        <v>10000</v>
      </c>
      <c r="I4365" s="95">
        <f t="shared" si="73"/>
        <v>1958635.7399999998</v>
      </c>
    </row>
    <row r="4366" spans="1:9" x14ac:dyDescent="0.25">
      <c r="A4366" t="s">
        <v>158</v>
      </c>
      <c r="B4366" s="92">
        <v>421</v>
      </c>
      <c r="C4366" s="92">
        <v>16532</v>
      </c>
      <c r="D4366" s="93">
        <v>44958</v>
      </c>
      <c r="E4366" s="94" t="s">
        <v>3423</v>
      </c>
      <c r="F4366" s="92" t="s">
        <v>3425</v>
      </c>
      <c r="G4366" s="122"/>
      <c r="H4366" s="95">
        <v>5000</v>
      </c>
      <c r="I4366" s="95">
        <f t="shared" si="73"/>
        <v>1953635.7399999998</v>
      </c>
    </row>
    <row r="4367" spans="1:9" x14ac:dyDescent="0.25">
      <c r="B4367" s="92">
        <v>421</v>
      </c>
      <c r="C4367" s="92">
        <v>15533</v>
      </c>
      <c r="D4367" s="93">
        <v>44958</v>
      </c>
      <c r="E4367" s="94" t="s">
        <v>3426</v>
      </c>
      <c r="F4367" s="92" t="s">
        <v>3427</v>
      </c>
      <c r="G4367" s="122"/>
      <c r="H4367" s="95">
        <v>15000</v>
      </c>
      <c r="I4367" s="95">
        <f t="shared" si="73"/>
        <v>1938635.7399999998</v>
      </c>
    </row>
    <row r="4368" spans="1:9" x14ac:dyDescent="0.25">
      <c r="A4368" t="s">
        <v>158</v>
      </c>
      <c r="B4368" s="92">
        <v>421</v>
      </c>
      <c r="C4368" s="92">
        <v>16534</v>
      </c>
      <c r="D4368" s="93">
        <v>44958</v>
      </c>
      <c r="E4368" s="94" t="s">
        <v>3419</v>
      </c>
      <c r="F4368" s="92" t="s">
        <v>3428</v>
      </c>
      <c r="G4368" s="122"/>
      <c r="H4368" s="95">
        <v>5000</v>
      </c>
      <c r="I4368" s="95">
        <f t="shared" si="73"/>
        <v>1933635.7399999998</v>
      </c>
    </row>
    <row r="4369" spans="1:9" x14ac:dyDescent="0.25">
      <c r="A4369" t="s">
        <v>158</v>
      </c>
      <c r="B4369" s="92">
        <v>421</v>
      </c>
      <c r="C4369" s="92">
        <v>16535</v>
      </c>
      <c r="D4369" s="93">
        <v>44958</v>
      </c>
      <c r="E4369" s="94" t="s">
        <v>3430</v>
      </c>
      <c r="F4369" s="92" t="s">
        <v>3431</v>
      </c>
      <c r="G4369" s="122"/>
      <c r="H4369" s="95">
        <v>5000</v>
      </c>
      <c r="I4369" s="95">
        <f t="shared" si="73"/>
        <v>1928635.7399999998</v>
      </c>
    </row>
    <row r="4370" spans="1:9" x14ac:dyDescent="0.25">
      <c r="A4370" t="s">
        <v>158</v>
      </c>
      <c r="B4370" s="92">
        <v>122</v>
      </c>
      <c r="C4370" s="92">
        <v>16536</v>
      </c>
      <c r="D4370" s="93">
        <v>44958</v>
      </c>
      <c r="E4370" s="94" t="s">
        <v>2541</v>
      </c>
      <c r="F4370" s="92" t="s">
        <v>3445</v>
      </c>
      <c r="G4370" s="122"/>
      <c r="H4370" s="95">
        <v>20000</v>
      </c>
      <c r="I4370" s="95">
        <f t="shared" si="73"/>
        <v>1908635.7399999998</v>
      </c>
    </row>
    <row r="4371" spans="1:9" x14ac:dyDescent="0.25">
      <c r="B4371" s="92"/>
      <c r="C4371" s="92"/>
      <c r="D4371" s="93">
        <v>44958</v>
      </c>
      <c r="E4371" s="94" t="s">
        <v>148</v>
      </c>
      <c r="F4371" s="92" t="s">
        <v>3524</v>
      </c>
      <c r="G4371" s="122">
        <v>25000</v>
      </c>
      <c r="H4371" s="95"/>
      <c r="I4371" s="95">
        <f t="shared" si="73"/>
        <v>1933635.7399999998</v>
      </c>
    </row>
    <row r="4372" spans="1:9" x14ac:dyDescent="0.25">
      <c r="A4372" t="s">
        <v>158</v>
      </c>
      <c r="B4372" s="92">
        <v>421</v>
      </c>
      <c r="C4372" s="92">
        <v>16537</v>
      </c>
      <c r="D4372" s="93">
        <v>44960</v>
      </c>
      <c r="E4372" s="94" t="s">
        <v>3436</v>
      </c>
      <c r="F4372" s="92" t="s">
        <v>3437</v>
      </c>
      <c r="G4372" s="122"/>
      <c r="H4372" s="95">
        <v>14000</v>
      </c>
      <c r="I4372" s="95">
        <f t="shared" si="73"/>
        <v>1919635.7399999998</v>
      </c>
    </row>
    <row r="4373" spans="1:9" x14ac:dyDescent="0.25">
      <c r="A4373" t="s">
        <v>158</v>
      </c>
      <c r="B4373" s="92">
        <v>421</v>
      </c>
      <c r="C4373" s="92">
        <v>16538</v>
      </c>
      <c r="D4373" s="93">
        <v>44960</v>
      </c>
      <c r="E4373" s="94" t="s">
        <v>2848</v>
      </c>
      <c r="F4373" s="92" t="s">
        <v>3438</v>
      </c>
      <c r="G4373" s="122"/>
      <c r="H4373" s="95">
        <v>10000</v>
      </c>
      <c r="I4373" s="95">
        <f t="shared" si="73"/>
        <v>1909635.7399999998</v>
      </c>
    </row>
    <row r="4374" spans="1:9" x14ac:dyDescent="0.25">
      <c r="A4374" t="s">
        <v>158</v>
      </c>
      <c r="B4374" s="92">
        <v>421</v>
      </c>
      <c r="C4374" s="92">
        <v>16539</v>
      </c>
      <c r="D4374" s="93">
        <v>44960</v>
      </c>
      <c r="E4374" s="94" t="s">
        <v>3432</v>
      </c>
      <c r="F4374" s="92" t="s">
        <v>3433</v>
      </c>
      <c r="G4374" s="122"/>
      <c r="H4374" s="95">
        <v>11400</v>
      </c>
      <c r="I4374" s="95">
        <f t="shared" si="73"/>
        <v>1898235.7399999998</v>
      </c>
    </row>
    <row r="4375" spans="1:9" x14ac:dyDescent="0.25">
      <c r="A4375" t="s">
        <v>158</v>
      </c>
      <c r="B4375" s="92">
        <v>421</v>
      </c>
      <c r="C4375" s="92">
        <v>16540</v>
      </c>
      <c r="D4375" s="93">
        <v>44960</v>
      </c>
      <c r="E4375" s="94" t="s">
        <v>2848</v>
      </c>
      <c r="F4375" s="92" t="s">
        <v>2518</v>
      </c>
      <c r="G4375" s="122"/>
      <c r="H4375" s="95">
        <v>10000</v>
      </c>
      <c r="I4375" s="95">
        <f t="shared" si="73"/>
        <v>1888235.7399999998</v>
      </c>
    </row>
    <row r="4376" spans="1:9" x14ac:dyDescent="0.25">
      <c r="A4376" t="s">
        <v>158</v>
      </c>
      <c r="B4376" s="92">
        <v>426</v>
      </c>
      <c r="C4376" s="92">
        <v>16541</v>
      </c>
      <c r="D4376" s="93">
        <v>44960</v>
      </c>
      <c r="E4376" s="94" t="s">
        <v>3440</v>
      </c>
      <c r="F4376" s="92" t="s">
        <v>3441</v>
      </c>
      <c r="G4376" s="122"/>
      <c r="H4376" s="95">
        <v>5000</v>
      </c>
      <c r="I4376" s="95">
        <f t="shared" si="73"/>
        <v>1883235.7399999998</v>
      </c>
    </row>
    <row r="4377" spans="1:9" x14ac:dyDescent="0.25">
      <c r="A4377" t="s">
        <v>158</v>
      </c>
      <c r="B4377" s="92">
        <v>421</v>
      </c>
      <c r="C4377" s="92">
        <v>16542</v>
      </c>
      <c r="D4377" s="93">
        <v>44960</v>
      </c>
      <c r="E4377" s="94" t="s">
        <v>62</v>
      </c>
      <c r="F4377" s="92" t="s">
        <v>3439</v>
      </c>
      <c r="G4377" s="122"/>
      <c r="H4377" s="95">
        <v>10000</v>
      </c>
      <c r="I4377" s="95">
        <f t="shared" ref="I4377:I4440" si="74">+I4376+G4377-H4377</f>
        <v>1873235.7399999998</v>
      </c>
    </row>
    <row r="4378" spans="1:9" x14ac:dyDescent="0.25">
      <c r="A4378" t="s">
        <v>158</v>
      </c>
      <c r="B4378" s="92">
        <v>122</v>
      </c>
      <c r="C4378" s="92">
        <v>16543</v>
      </c>
      <c r="D4378" s="93">
        <v>44960</v>
      </c>
      <c r="E4378" s="94" t="s">
        <v>3434</v>
      </c>
      <c r="F4378" s="92" t="s">
        <v>3435</v>
      </c>
      <c r="G4378" s="122"/>
      <c r="H4378" s="95">
        <v>12000</v>
      </c>
      <c r="I4378" s="95">
        <f t="shared" si="74"/>
        <v>1861235.7399999998</v>
      </c>
    </row>
    <row r="4379" spans="1:9" x14ac:dyDescent="0.25">
      <c r="A4379" t="s">
        <v>158</v>
      </c>
      <c r="B4379" s="92">
        <v>213</v>
      </c>
      <c r="C4379" s="92">
        <v>16544</v>
      </c>
      <c r="D4379" s="93">
        <v>44963</v>
      </c>
      <c r="E4379" s="94" t="s">
        <v>3442</v>
      </c>
      <c r="F4379" s="92" t="s">
        <v>1939</v>
      </c>
      <c r="G4379" s="122"/>
      <c r="H4379" s="95">
        <v>17070</v>
      </c>
      <c r="I4379" s="95">
        <f t="shared" si="74"/>
        <v>1844165.7399999998</v>
      </c>
    </row>
    <row r="4380" spans="1:9" x14ac:dyDescent="0.25">
      <c r="A4380" t="s">
        <v>158</v>
      </c>
      <c r="B4380" s="92">
        <v>221</v>
      </c>
      <c r="C4380" s="92">
        <v>16545</v>
      </c>
      <c r="D4380" s="93">
        <v>44963</v>
      </c>
      <c r="E4380" s="94" t="s">
        <v>1724</v>
      </c>
      <c r="F4380" s="92" t="s">
        <v>1641</v>
      </c>
      <c r="G4380" s="122"/>
      <c r="H4380" s="95">
        <v>22430.12</v>
      </c>
      <c r="I4380" s="95">
        <f t="shared" si="74"/>
        <v>1821735.6199999996</v>
      </c>
    </row>
    <row r="4381" spans="1:9" x14ac:dyDescent="0.25">
      <c r="A4381" t="s">
        <v>158</v>
      </c>
      <c r="B4381" s="92">
        <v>299</v>
      </c>
      <c r="C4381" s="92">
        <v>16546</v>
      </c>
      <c r="D4381" s="93">
        <v>44963</v>
      </c>
      <c r="E4381" s="94" t="s">
        <v>3443</v>
      </c>
      <c r="F4381" s="92" t="s">
        <v>2091</v>
      </c>
      <c r="G4381" s="122"/>
      <c r="H4381" s="95">
        <v>8555.7000000000007</v>
      </c>
      <c r="I4381" s="95">
        <f t="shared" si="74"/>
        <v>1813179.9199999997</v>
      </c>
    </row>
    <row r="4382" spans="1:9" x14ac:dyDescent="0.25">
      <c r="A4382" t="s">
        <v>158</v>
      </c>
      <c r="B4382" s="92">
        <v>299</v>
      </c>
      <c r="C4382" s="92">
        <v>16547</v>
      </c>
      <c r="D4382" s="93">
        <v>44963</v>
      </c>
      <c r="E4382" s="94" t="s">
        <v>3444</v>
      </c>
      <c r="F4382" s="92" t="s">
        <v>2091</v>
      </c>
      <c r="G4382" s="122"/>
      <c r="H4382" s="95">
        <v>41698.379999999997</v>
      </c>
      <c r="I4382" s="95">
        <f t="shared" si="74"/>
        <v>1771481.5399999998</v>
      </c>
    </row>
    <row r="4383" spans="1:9" x14ac:dyDescent="0.25">
      <c r="A4383" t="s">
        <v>158</v>
      </c>
      <c r="B4383" s="92">
        <v>427</v>
      </c>
      <c r="C4383" s="92">
        <v>16548</v>
      </c>
      <c r="D4383" s="93">
        <v>44965</v>
      </c>
      <c r="E4383" s="94" t="s">
        <v>3446</v>
      </c>
      <c r="F4383" s="92" t="s">
        <v>3447</v>
      </c>
      <c r="G4383" s="122"/>
      <c r="H4383" s="95">
        <v>10000</v>
      </c>
      <c r="I4383" s="95">
        <f t="shared" si="74"/>
        <v>1761481.5399999998</v>
      </c>
    </row>
    <row r="4384" spans="1:9" x14ac:dyDescent="0.25">
      <c r="A4384" t="s">
        <v>158</v>
      </c>
      <c r="B4384" s="92">
        <v>421</v>
      </c>
      <c r="C4384" s="92">
        <v>16549</v>
      </c>
      <c r="D4384" s="93">
        <v>44965</v>
      </c>
      <c r="E4384" s="94" t="s">
        <v>3448</v>
      </c>
      <c r="F4384" s="92" t="s">
        <v>3449</v>
      </c>
      <c r="G4384" s="122"/>
      <c r="H4384" s="95">
        <v>10000</v>
      </c>
      <c r="I4384" s="95">
        <f t="shared" si="74"/>
        <v>1751481.5399999998</v>
      </c>
    </row>
    <row r="4385" spans="1:9" x14ac:dyDescent="0.25">
      <c r="A4385" t="s">
        <v>158</v>
      </c>
      <c r="B4385" s="92">
        <v>426</v>
      </c>
      <c r="C4385" s="92">
        <v>16550</v>
      </c>
      <c r="D4385" s="93">
        <v>44965</v>
      </c>
      <c r="E4385" s="94" t="s">
        <v>3450</v>
      </c>
      <c r="F4385" s="92" t="s">
        <v>2343</v>
      </c>
      <c r="G4385" s="122"/>
      <c r="H4385" s="95">
        <v>37729</v>
      </c>
      <c r="I4385" s="95">
        <f t="shared" si="74"/>
        <v>1713752.5399999998</v>
      </c>
    </row>
    <row r="4386" spans="1:9" x14ac:dyDescent="0.25">
      <c r="A4386" t="s">
        <v>158</v>
      </c>
      <c r="B4386" s="92">
        <v>421</v>
      </c>
      <c r="C4386" s="92">
        <v>16551</v>
      </c>
      <c r="D4386" s="93">
        <v>44965</v>
      </c>
      <c r="E4386" s="94" t="s">
        <v>1722</v>
      </c>
      <c r="F4386" s="92" t="s">
        <v>1495</v>
      </c>
      <c r="G4386" s="122"/>
      <c r="H4386" s="95">
        <v>10000</v>
      </c>
      <c r="I4386" s="95">
        <f t="shared" si="74"/>
        <v>1703752.5399999998</v>
      </c>
    </row>
    <row r="4387" spans="1:9" x14ac:dyDescent="0.25">
      <c r="A4387" t="s">
        <v>158</v>
      </c>
      <c r="B4387" s="92">
        <v>421</v>
      </c>
      <c r="C4387" s="92">
        <v>16552</v>
      </c>
      <c r="D4387" s="93">
        <v>44965</v>
      </c>
      <c r="E4387" s="94" t="s">
        <v>3451</v>
      </c>
      <c r="F4387" s="92" t="s">
        <v>1975</v>
      </c>
      <c r="G4387" s="122"/>
      <c r="H4387" s="95">
        <v>11950</v>
      </c>
      <c r="I4387" s="95">
        <f t="shared" si="74"/>
        <v>1691802.5399999998</v>
      </c>
    </row>
    <row r="4388" spans="1:9" x14ac:dyDescent="0.25">
      <c r="B4388" s="92">
        <v>421</v>
      </c>
      <c r="C4388" s="92">
        <v>16553</v>
      </c>
      <c r="D4388" s="93">
        <v>44965</v>
      </c>
      <c r="E4388" s="94" t="s">
        <v>3452</v>
      </c>
      <c r="F4388" s="92" t="s">
        <v>3453</v>
      </c>
      <c r="G4388" s="122"/>
      <c r="H4388" s="95">
        <v>30600</v>
      </c>
      <c r="I4388" s="95">
        <f t="shared" si="74"/>
        <v>1661202.5399999998</v>
      </c>
    </row>
    <row r="4389" spans="1:9" x14ac:dyDescent="0.25">
      <c r="A4389" t="s">
        <v>158</v>
      </c>
      <c r="B4389" s="92">
        <v>427</v>
      </c>
      <c r="C4389" s="92">
        <v>16554</v>
      </c>
      <c r="D4389" s="93">
        <v>44967</v>
      </c>
      <c r="E4389" s="94" t="s">
        <v>3454</v>
      </c>
      <c r="F4389" s="92" t="s">
        <v>3447</v>
      </c>
      <c r="G4389" s="122"/>
      <c r="H4389" s="95">
        <v>10000</v>
      </c>
      <c r="I4389" s="95">
        <f t="shared" si="74"/>
        <v>1651202.5399999998</v>
      </c>
    </row>
    <row r="4390" spans="1:9" x14ac:dyDescent="0.25">
      <c r="A4390" t="s">
        <v>158</v>
      </c>
      <c r="B4390" s="92">
        <v>299</v>
      </c>
      <c r="C4390" s="92">
        <v>16555</v>
      </c>
      <c r="D4390" s="93">
        <v>44970</v>
      </c>
      <c r="E4390" s="94" t="s">
        <v>3460</v>
      </c>
      <c r="F4390" s="92" t="s">
        <v>3461</v>
      </c>
      <c r="G4390" s="122"/>
      <c r="H4390" s="95">
        <v>25000</v>
      </c>
      <c r="I4390" s="95">
        <f t="shared" si="74"/>
        <v>1626202.5399999998</v>
      </c>
    </row>
    <row r="4391" spans="1:9" x14ac:dyDescent="0.25">
      <c r="A4391" t="s">
        <v>158</v>
      </c>
      <c r="B4391" s="92">
        <v>421</v>
      </c>
      <c r="C4391" s="92">
        <v>16556</v>
      </c>
      <c r="D4391" s="93">
        <v>44971</v>
      </c>
      <c r="E4391" s="94" t="s">
        <v>2036</v>
      </c>
      <c r="F4391" s="92" t="s">
        <v>3455</v>
      </c>
      <c r="G4391" s="122"/>
      <c r="H4391" s="95">
        <v>10000</v>
      </c>
      <c r="I4391" s="95">
        <f t="shared" si="74"/>
        <v>1616202.5399999998</v>
      </c>
    </row>
    <row r="4392" spans="1:9" x14ac:dyDescent="0.25">
      <c r="A4392" t="s">
        <v>158</v>
      </c>
      <c r="B4392" s="92">
        <v>421</v>
      </c>
      <c r="C4392" s="92">
        <v>16557</v>
      </c>
      <c r="D4392" s="93">
        <v>44972</v>
      </c>
      <c r="E4392" s="94" t="s">
        <v>1722</v>
      </c>
      <c r="F4392" s="92" t="s">
        <v>3456</v>
      </c>
      <c r="G4392" s="122"/>
      <c r="H4392" s="95">
        <v>5000</v>
      </c>
      <c r="I4392" s="95">
        <f t="shared" si="74"/>
        <v>1611202.5399999998</v>
      </c>
    </row>
    <row r="4393" spans="1:9" x14ac:dyDescent="0.25">
      <c r="A4393" t="s">
        <v>158</v>
      </c>
      <c r="B4393" s="92">
        <v>345</v>
      </c>
      <c r="C4393" s="92">
        <v>16558</v>
      </c>
      <c r="D4393" s="93">
        <v>44972</v>
      </c>
      <c r="E4393" s="94" t="s">
        <v>1543</v>
      </c>
      <c r="F4393" s="92" t="s">
        <v>1939</v>
      </c>
      <c r="G4393" s="122"/>
      <c r="H4393" s="95">
        <v>20000</v>
      </c>
      <c r="I4393" s="95">
        <f t="shared" si="74"/>
        <v>1591202.5399999998</v>
      </c>
    </row>
    <row r="4394" spans="1:9" x14ac:dyDescent="0.25">
      <c r="A4394" t="s">
        <v>158</v>
      </c>
      <c r="B4394" s="92">
        <v>344</v>
      </c>
      <c r="C4394" s="92">
        <v>16559</v>
      </c>
      <c r="D4394" s="93">
        <v>44974</v>
      </c>
      <c r="E4394" s="94" t="s">
        <v>3459</v>
      </c>
      <c r="F4394" s="92" t="s">
        <v>1939</v>
      </c>
      <c r="G4394" s="122"/>
      <c r="H4394" s="95">
        <v>20000</v>
      </c>
      <c r="I4394" s="95">
        <f t="shared" si="74"/>
        <v>1571202.5399999998</v>
      </c>
    </row>
    <row r="4395" spans="1:9" x14ac:dyDescent="0.25">
      <c r="B4395" s="92"/>
      <c r="C4395" s="92"/>
      <c r="D4395" s="93">
        <v>44975</v>
      </c>
      <c r="E4395" s="94" t="s">
        <v>148</v>
      </c>
      <c r="F4395" s="92" t="s">
        <v>41</v>
      </c>
      <c r="G4395" s="122">
        <v>1092087.5</v>
      </c>
      <c r="H4395" s="95"/>
      <c r="I4395" s="95">
        <f t="shared" si="74"/>
        <v>2663290.04</v>
      </c>
    </row>
    <row r="4396" spans="1:9" x14ac:dyDescent="0.25">
      <c r="A4396" t="s">
        <v>158</v>
      </c>
      <c r="B4396" s="92">
        <v>421</v>
      </c>
      <c r="C4396" s="92">
        <v>16560</v>
      </c>
      <c r="D4396" s="93">
        <v>44977</v>
      </c>
      <c r="E4396" s="94" t="s">
        <v>1722</v>
      </c>
      <c r="F4396" s="92" t="s">
        <v>3158</v>
      </c>
      <c r="G4396" s="122"/>
      <c r="H4396" s="95">
        <v>10000</v>
      </c>
      <c r="I4396" s="95">
        <f t="shared" si="74"/>
        <v>2653290.04</v>
      </c>
    </row>
    <row r="4397" spans="1:9" x14ac:dyDescent="0.25">
      <c r="A4397" t="s">
        <v>158</v>
      </c>
      <c r="B4397" s="92">
        <v>421</v>
      </c>
      <c r="C4397" s="92">
        <v>16561</v>
      </c>
      <c r="D4397" s="93">
        <v>44977</v>
      </c>
      <c r="E4397" s="94" t="s">
        <v>1722</v>
      </c>
      <c r="F4397" s="92" t="s">
        <v>3462</v>
      </c>
      <c r="G4397" s="122"/>
      <c r="H4397" s="95">
        <v>5000</v>
      </c>
      <c r="I4397" s="95">
        <f t="shared" si="74"/>
        <v>2648290.04</v>
      </c>
    </row>
    <row r="4398" spans="1:9" x14ac:dyDescent="0.25">
      <c r="A4398" t="s">
        <v>158</v>
      </c>
      <c r="B4398" s="92">
        <v>421</v>
      </c>
      <c r="C4398" s="92">
        <v>16562</v>
      </c>
      <c r="D4398" s="93">
        <v>44977</v>
      </c>
      <c r="E4398" s="94" t="s">
        <v>1722</v>
      </c>
      <c r="F4398" s="92" t="s">
        <v>3463</v>
      </c>
      <c r="G4398" s="122"/>
      <c r="H4398" s="95">
        <v>5000</v>
      </c>
      <c r="I4398" s="95">
        <f t="shared" si="74"/>
        <v>2643290.04</v>
      </c>
    </row>
    <row r="4399" spans="1:9" x14ac:dyDescent="0.25">
      <c r="B4399" s="92">
        <v>421</v>
      </c>
      <c r="C4399" s="92">
        <v>16563</v>
      </c>
      <c r="D4399" s="93">
        <v>44977</v>
      </c>
      <c r="E4399" s="94" t="s">
        <v>3464</v>
      </c>
      <c r="F4399" s="92" t="s">
        <v>3528</v>
      </c>
      <c r="G4399" s="122"/>
      <c r="H4399" s="95">
        <v>3000</v>
      </c>
      <c r="I4399" s="95">
        <f t="shared" si="74"/>
        <v>2640290.04</v>
      </c>
    </row>
    <row r="4400" spans="1:9" x14ac:dyDescent="0.25">
      <c r="B4400" s="92">
        <v>421</v>
      </c>
      <c r="C4400" s="92">
        <v>16564</v>
      </c>
      <c r="D4400" s="93">
        <v>44977</v>
      </c>
      <c r="E4400" s="94" t="s">
        <v>3465</v>
      </c>
      <c r="F4400" s="92" t="s">
        <v>3466</v>
      </c>
      <c r="G4400" s="122"/>
      <c r="H4400" s="95">
        <v>20060</v>
      </c>
      <c r="I4400" s="95">
        <f t="shared" si="74"/>
        <v>2620230.04</v>
      </c>
    </row>
    <row r="4401" spans="1:9" x14ac:dyDescent="0.25">
      <c r="A4401" t="s">
        <v>158</v>
      </c>
      <c r="B4401" s="92">
        <v>293</v>
      </c>
      <c r="C4401" s="92">
        <v>16565</v>
      </c>
      <c r="D4401" s="93">
        <v>44978</v>
      </c>
      <c r="E4401" s="94" t="s">
        <v>3467</v>
      </c>
      <c r="F4401" s="92" t="s">
        <v>3371</v>
      </c>
      <c r="G4401" s="122"/>
      <c r="H4401" s="95">
        <v>25000</v>
      </c>
      <c r="I4401" s="95">
        <f t="shared" si="74"/>
        <v>2595230.04</v>
      </c>
    </row>
    <row r="4402" spans="1:9" x14ac:dyDescent="0.25">
      <c r="B4402" s="92">
        <v>343</v>
      </c>
      <c r="C4402" s="92">
        <v>16566</v>
      </c>
      <c r="D4402" s="93">
        <v>44978</v>
      </c>
      <c r="E4402" s="94" t="s">
        <v>3468</v>
      </c>
      <c r="F4402" s="92" t="s">
        <v>2609</v>
      </c>
      <c r="G4402" s="122"/>
      <c r="H4402" s="95">
        <v>42000</v>
      </c>
      <c r="I4402" s="95">
        <f t="shared" si="74"/>
        <v>2553230.04</v>
      </c>
    </row>
    <row r="4403" spans="1:9" x14ac:dyDescent="0.25">
      <c r="B4403" s="92">
        <v>346</v>
      </c>
      <c r="C4403" s="92">
        <v>16567</v>
      </c>
      <c r="D4403" s="93">
        <v>44978</v>
      </c>
      <c r="E4403" s="94" t="s">
        <v>3469</v>
      </c>
      <c r="F4403" s="92" t="s">
        <v>3470</v>
      </c>
      <c r="G4403" s="122"/>
      <c r="H4403" s="95">
        <v>2830</v>
      </c>
      <c r="I4403" s="95">
        <f t="shared" si="74"/>
        <v>2550400.04</v>
      </c>
    </row>
    <row r="4404" spans="1:9" x14ac:dyDescent="0.25">
      <c r="A4404" t="s">
        <v>158</v>
      </c>
      <c r="B4404" s="92">
        <v>293</v>
      </c>
      <c r="C4404" s="92">
        <v>16568</v>
      </c>
      <c r="D4404" s="93">
        <v>44978</v>
      </c>
      <c r="E4404" s="94" t="s">
        <v>3471</v>
      </c>
      <c r="F4404" s="92" t="s">
        <v>1939</v>
      </c>
      <c r="G4404" s="122"/>
      <c r="H4404" s="95">
        <v>12000</v>
      </c>
      <c r="I4404" s="95">
        <f t="shared" si="74"/>
        <v>2538400.04</v>
      </c>
    </row>
    <row r="4405" spans="1:9" x14ac:dyDescent="0.25">
      <c r="A4405" t="s">
        <v>158</v>
      </c>
      <c r="B4405" s="92">
        <v>346</v>
      </c>
      <c r="C4405" s="92">
        <v>16569</v>
      </c>
      <c r="D4405" s="93">
        <v>44978</v>
      </c>
      <c r="E4405" s="94" t="s">
        <v>3472</v>
      </c>
      <c r="F4405" s="92" t="s">
        <v>3473</v>
      </c>
      <c r="G4405" s="122"/>
      <c r="H4405" s="95">
        <v>15000</v>
      </c>
      <c r="I4405" s="95">
        <f t="shared" si="74"/>
        <v>2523400.04</v>
      </c>
    </row>
    <row r="4406" spans="1:9" x14ac:dyDescent="0.25">
      <c r="B4406" s="92">
        <v>421</v>
      </c>
      <c r="C4406" s="92">
        <v>16570</v>
      </c>
      <c r="D4406" s="93">
        <v>44978</v>
      </c>
      <c r="E4406" s="94" t="s">
        <v>3416</v>
      </c>
      <c r="F4406" s="92" t="s">
        <v>2790</v>
      </c>
      <c r="G4406" s="122"/>
      <c r="H4406" s="95">
        <v>6000</v>
      </c>
      <c r="I4406" s="95">
        <f t="shared" si="74"/>
        <v>2517400.04</v>
      </c>
    </row>
    <row r="4407" spans="1:9" x14ac:dyDescent="0.25">
      <c r="A4407" t="s">
        <v>158</v>
      </c>
      <c r="B4407" s="92">
        <v>421</v>
      </c>
      <c r="C4407" s="92">
        <v>16571</v>
      </c>
      <c r="D4407" s="93">
        <v>44978</v>
      </c>
      <c r="E4407" s="94" t="s">
        <v>3474</v>
      </c>
      <c r="F4407" s="92" t="s">
        <v>1953</v>
      </c>
      <c r="G4407" s="122"/>
      <c r="H4407" s="95">
        <v>5000</v>
      </c>
      <c r="I4407" s="95">
        <f t="shared" si="74"/>
        <v>2512400.04</v>
      </c>
    </row>
    <row r="4408" spans="1:9" x14ac:dyDescent="0.25">
      <c r="B4408" s="92">
        <v>122</v>
      </c>
      <c r="C4408" s="92">
        <v>16572</v>
      </c>
      <c r="D4408" s="93">
        <v>44978</v>
      </c>
      <c r="E4408" s="94" t="s">
        <v>2112</v>
      </c>
      <c r="F4408" s="92" t="s">
        <v>3475</v>
      </c>
      <c r="G4408" s="122"/>
      <c r="H4408" s="95">
        <v>20000</v>
      </c>
      <c r="I4408" s="95">
        <f t="shared" si="74"/>
        <v>2492400.04</v>
      </c>
    </row>
    <row r="4409" spans="1:9" x14ac:dyDescent="0.25">
      <c r="A4409" t="s">
        <v>158</v>
      </c>
      <c r="B4409" s="92">
        <v>122</v>
      </c>
      <c r="C4409" s="92">
        <v>16573</v>
      </c>
      <c r="D4409" s="93">
        <v>44978</v>
      </c>
      <c r="E4409" s="94" t="s">
        <v>2541</v>
      </c>
      <c r="F4409" s="92" t="s">
        <v>3476</v>
      </c>
      <c r="G4409" s="122"/>
      <c r="H4409" s="95">
        <v>20000</v>
      </c>
      <c r="I4409" s="95">
        <f t="shared" si="74"/>
        <v>2472400.04</v>
      </c>
    </row>
    <row r="4410" spans="1:9" x14ac:dyDescent="0.25">
      <c r="A4410" t="s">
        <v>158</v>
      </c>
      <c r="B4410" s="92">
        <v>122</v>
      </c>
      <c r="C4410" s="92">
        <v>16574</v>
      </c>
      <c r="D4410" s="93">
        <v>44978</v>
      </c>
      <c r="E4410" s="94" t="s">
        <v>2121</v>
      </c>
      <c r="F4410" s="92" t="s">
        <v>3477</v>
      </c>
      <c r="G4410" s="122"/>
      <c r="H4410" s="95">
        <v>15000</v>
      </c>
      <c r="I4410" s="95">
        <f t="shared" si="74"/>
        <v>2457400.04</v>
      </c>
    </row>
    <row r="4411" spans="1:9" x14ac:dyDescent="0.25">
      <c r="A4411" t="s">
        <v>158</v>
      </c>
      <c r="B4411" s="92">
        <v>122</v>
      </c>
      <c r="C4411" s="92">
        <v>16575</v>
      </c>
      <c r="D4411" s="93">
        <v>44978</v>
      </c>
      <c r="E4411" s="94" t="s">
        <v>2122</v>
      </c>
      <c r="F4411" s="92" t="s">
        <v>2054</v>
      </c>
      <c r="G4411" s="122"/>
      <c r="H4411" s="95">
        <v>15000</v>
      </c>
      <c r="I4411" s="95">
        <f t="shared" si="74"/>
        <v>2442400.04</v>
      </c>
    </row>
    <row r="4412" spans="1:9" x14ac:dyDescent="0.25">
      <c r="A4412" t="s">
        <v>158</v>
      </c>
      <c r="B4412" s="92">
        <v>122</v>
      </c>
      <c r="C4412" s="92">
        <v>16576</v>
      </c>
      <c r="D4412" s="93">
        <v>44978</v>
      </c>
      <c r="E4412" s="94" t="s">
        <v>3478</v>
      </c>
      <c r="F4412" s="92" t="s">
        <v>1963</v>
      </c>
      <c r="G4412" s="122"/>
      <c r="H4412" s="95">
        <v>6000</v>
      </c>
      <c r="I4412" s="95">
        <f t="shared" si="74"/>
        <v>2436400.04</v>
      </c>
    </row>
    <row r="4413" spans="1:9" x14ac:dyDescent="0.25">
      <c r="A4413" t="s">
        <v>158</v>
      </c>
      <c r="B4413" s="92">
        <v>122</v>
      </c>
      <c r="C4413" s="92">
        <v>16577</v>
      </c>
      <c r="D4413" s="93">
        <v>44978</v>
      </c>
      <c r="E4413" s="94" t="s">
        <v>2196</v>
      </c>
      <c r="F4413" s="92" t="s">
        <v>2049</v>
      </c>
      <c r="G4413" s="122"/>
      <c r="H4413" s="95">
        <v>15000</v>
      </c>
      <c r="I4413" s="95">
        <f t="shared" si="74"/>
        <v>2421400.04</v>
      </c>
    </row>
    <row r="4414" spans="1:9" x14ac:dyDescent="0.25">
      <c r="A4414" t="s">
        <v>158</v>
      </c>
      <c r="B4414" s="92">
        <v>122</v>
      </c>
      <c r="C4414" s="92">
        <v>16578</v>
      </c>
      <c r="D4414" s="93">
        <v>44978</v>
      </c>
      <c r="E4414" s="94" t="s">
        <v>2197</v>
      </c>
      <c r="F4414" s="92" t="s">
        <v>1821</v>
      </c>
      <c r="G4414" s="122"/>
      <c r="H4414" s="95">
        <v>15000</v>
      </c>
      <c r="I4414" s="95">
        <f t="shared" si="74"/>
        <v>2406400.04</v>
      </c>
    </row>
    <row r="4415" spans="1:9" x14ac:dyDescent="0.25">
      <c r="A4415" t="s">
        <v>158</v>
      </c>
      <c r="B4415" s="92">
        <v>122</v>
      </c>
      <c r="C4415" s="92">
        <v>16579</v>
      </c>
      <c r="D4415" s="93">
        <v>44978</v>
      </c>
      <c r="E4415" s="94" t="s">
        <v>2540</v>
      </c>
      <c r="F4415" s="92" t="s">
        <v>2855</v>
      </c>
      <c r="G4415" s="122"/>
      <c r="H4415" s="95">
        <v>12000</v>
      </c>
      <c r="I4415" s="95">
        <f t="shared" si="74"/>
        <v>2394400.04</v>
      </c>
    </row>
    <row r="4416" spans="1:9" x14ac:dyDescent="0.25">
      <c r="A4416" t="s">
        <v>158</v>
      </c>
      <c r="B4416" s="92">
        <v>122</v>
      </c>
      <c r="C4416" s="92">
        <v>16580</v>
      </c>
      <c r="D4416" s="93">
        <v>44978</v>
      </c>
      <c r="E4416" s="94" t="s">
        <v>2540</v>
      </c>
      <c r="F4416" s="92" t="s">
        <v>3435</v>
      </c>
      <c r="G4416" s="122"/>
      <c r="H4416" s="95">
        <v>12000</v>
      </c>
      <c r="I4416" s="95">
        <f t="shared" si="74"/>
        <v>2382400.04</v>
      </c>
    </row>
    <row r="4417" spans="1:9" x14ac:dyDescent="0.25">
      <c r="A4417" t="s">
        <v>158</v>
      </c>
      <c r="B4417" s="92">
        <v>122</v>
      </c>
      <c r="C4417" s="92">
        <v>16581</v>
      </c>
      <c r="D4417" s="93">
        <v>44978</v>
      </c>
      <c r="E4417" s="94" t="s">
        <v>2197</v>
      </c>
      <c r="F4417" s="92" t="s">
        <v>3479</v>
      </c>
      <c r="G4417" s="122"/>
      <c r="H4417" s="95">
        <v>12000</v>
      </c>
      <c r="I4417" s="95">
        <f t="shared" si="74"/>
        <v>2370400.04</v>
      </c>
    </row>
    <row r="4418" spans="1:9" x14ac:dyDescent="0.25">
      <c r="A4418" t="s">
        <v>158</v>
      </c>
      <c r="B4418" s="92">
        <v>122</v>
      </c>
      <c r="C4418" s="92">
        <v>16582</v>
      </c>
      <c r="D4418" s="93">
        <v>44978</v>
      </c>
      <c r="E4418" s="94" t="s">
        <v>2984</v>
      </c>
      <c r="F4418" s="92" t="s">
        <v>2985</v>
      </c>
      <c r="G4418" s="122"/>
      <c r="H4418" s="95">
        <v>12000</v>
      </c>
      <c r="I4418" s="95">
        <f t="shared" si="74"/>
        <v>2358400.04</v>
      </c>
    </row>
    <row r="4419" spans="1:9" x14ac:dyDescent="0.25">
      <c r="A4419" t="s">
        <v>158</v>
      </c>
      <c r="B4419" s="92">
        <v>122</v>
      </c>
      <c r="C4419" s="92">
        <v>16583</v>
      </c>
      <c r="D4419" s="93">
        <v>44978</v>
      </c>
      <c r="E4419" s="94" t="s">
        <v>2117</v>
      </c>
      <c r="F4419" s="92" t="s">
        <v>2858</v>
      </c>
      <c r="G4419" s="122"/>
      <c r="H4419" s="95">
        <v>12000</v>
      </c>
      <c r="I4419" s="95">
        <f t="shared" si="74"/>
        <v>2346400.04</v>
      </c>
    </row>
    <row r="4420" spans="1:9" x14ac:dyDescent="0.25">
      <c r="A4420" t="s">
        <v>158</v>
      </c>
      <c r="B4420" s="92">
        <v>122</v>
      </c>
      <c r="C4420" s="92">
        <v>16584</v>
      </c>
      <c r="D4420" s="93">
        <v>44978</v>
      </c>
      <c r="E4420" s="94" t="s">
        <v>2541</v>
      </c>
      <c r="F4420" s="92" t="s">
        <v>1534</v>
      </c>
      <c r="G4420" s="122"/>
      <c r="H4420" s="95">
        <v>10000</v>
      </c>
      <c r="I4420" s="95">
        <f t="shared" si="74"/>
        <v>2336400.04</v>
      </c>
    </row>
    <row r="4421" spans="1:9" x14ac:dyDescent="0.25">
      <c r="B4421" s="92">
        <v>122</v>
      </c>
      <c r="C4421" s="92">
        <v>16585</v>
      </c>
      <c r="D4421" s="93">
        <v>44978</v>
      </c>
      <c r="E4421" s="94" t="s">
        <v>2203</v>
      </c>
      <c r="F4421" s="92" t="s">
        <v>1582</v>
      </c>
      <c r="G4421" s="122"/>
      <c r="H4421" s="95">
        <v>10000</v>
      </c>
      <c r="I4421" s="95">
        <f t="shared" si="74"/>
        <v>2326400.04</v>
      </c>
    </row>
    <row r="4422" spans="1:9" x14ac:dyDescent="0.25">
      <c r="A4422" t="s">
        <v>158</v>
      </c>
      <c r="B4422" s="92">
        <v>122</v>
      </c>
      <c r="C4422" s="92">
        <v>16586</v>
      </c>
      <c r="D4422" s="93">
        <v>44978</v>
      </c>
      <c r="E4422" s="94" t="s">
        <v>2115</v>
      </c>
      <c r="F4422" s="92" t="s">
        <v>1976</v>
      </c>
      <c r="G4422" s="122"/>
      <c r="H4422" s="95">
        <v>10000</v>
      </c>
      <c r="I4422" s="95">
        <f t="shared" si="74"/>
        <v>2316400.04</v>
      </c>
    </row>
    <row r="4423" spans="1:9" x14ac:dyDescent="0.25">
      <c r="A4423" t="s">
        <v>158</v>
      </c>
      <c r="B4423" s="92">
        <v>122</v>
      </c>
      <c r="C4423" s="92">
        <v>16587</v>
      </c>
      <c r="D4423" s="93">
        <v>44978</v>
      </c>
      <c r="E4423" s="94" t="s">
        <v>2119</v>
      </c>
      <c r="F4423" s="92" t="s">
        <v>1977</v>
      </c>
      <c r="G4423" s="122"/>
      <c r="H4423" s="95">
        <v>9000</v>
      </c>
      <c r="I4423" s="95">
        <f t="shared" si="74"/>
        <v>2307400.04</v>
      </c>
    </row>
    <row r="4424" spans="1:9" x14ac:dyDescent="0.25">
      <c r="B4424" s="92">
        <v>122</v>
      </c>
      <c r="C4424" s="92">
        <v>16588</v>
      </c>
      <c r="D4424" s="93">
        <v>44978</v>
      </c>
      <c r="E4424" s="94" t="s">
        <v>2114</v>
      </c>
      <c r="F4424" s="92" t="s">
        <v>3054</v>
      </c>
      <c r="G4424" s="122"/>
      <c r="H4424" s="95">
        <v>8000</v>
      </c>
      <c r="I4424" s="95">
        <f t="shared" si="74"/>
        <v>2299400.04</v>
      </c>
    </row>
    <row r="4425" spans="1:9" x14ac:dyDescent="0.25">
      <c r="B4425" s="92">
        <v>346</v>
      </c>
      <c r="C4425" s="92">
        <v>16589</v>
      </c>
      <c r="D4425" s="93">
        <v>44979</v>
      </c>
      <c r="E4425" s="94" t="s">
        <v>3480</v>
      </c>
      <c r="F4425" s="92" t="s">
        <v>1946</v>
      </c>
      <c r="G4425" s="122"/>
      <c r="H4425" s="95">
        <v>11000</v>
      </c>
      <c r="I4425" s="95">
        <f t="shared" si="74"/>
        <v>2288400.04</v>
      </c>
    </row>
    <row r="4426" spans="1:9" x14ac:dyDescent="0.25">
      <c r="B4426" s="92">
        <v>293</v>
      </c>
      <c r="C4426" s="92">
        <v>16590</v>
      </c>
      <c r="D4426" s="93">
        <v>44979</v>
      </c>
      <c r="E4426" s="94" t="s">
        <v>3481</v>
      </c>
      <c r="F4426" s="92" t="s">
        <v>3286</v>
      </c>
      <c r="G4426" s="122"/>
      <c r="H4426" s="95">
        <v>20000</v>
      </c>
      <c r="I4426" s="95">
        <f t="shared" si="74"/>
        <v>2268400.04</v>
      </c>
    </row>
    <row r="4427" spans="1:9" x14ac:dyDescent="0.25">
      <c r="B4427" s="92">
        <v>122</v>
      </c>
      <c r="C4427" s="92">
        <v>16591</v>
      </c>
      <c r="D4427" s="93">
        <v>44979</v>
      </c>
      <c r="E4427" s="94" t="s">
        <v>3482</v>
      </c>
      <c r="F4427" s="92" t="s">
        <v>1937</v>
      </c>
      <c r="G4427" s="122"/>
      <c r="H4427" s="95">
        <v>20000</v>
      </c>
      <c r="I4427" s="95">
        <f t="shared" si="74"/>
        <v>2248400.04</v>
      </c>
    </row>
    <row r="4428" spans="1:9" x14ac:dyDescent="0.25">
      <c r="A4428" t="s">
        <v>158</v>
      </c>
      <c r="B4428" s="92">
        <v>122</v>
      </c>
      <c r="C4428" s="92">
        <v>16592</v>
      </c>
      <c r="D4428" s="93">
        <v>44979</v>
      </c>
      <c r="E4428" s="94" t="s">
        <v>2101</v>
      </c>
      <c r="F4428" s="92" t="s">
        <v>1975</v>
      </c>
      <c r="G4428" s="122"/>
      <c r="H4428" s="95">
        <v>20000</v>
      </c>
      <c r="I4428" s="95">
        <f t="shared" si="74"/>
        <v>2228400.04</v>
      </c>
    </row>
    <row r="4429" spans="1:9" x14ac:dyDescent="0.25">
      <c r="B4429" s="92">
        <v>122</v>
      </c>
      <c r="C4429" s="92">
        <v>16593</v>
      </c>
      <c r="D4429" s="93">
        <v>44979</v>
      </c>
      <c r="E4429" s="94" t="s">
        <v>3482</v>
      </c>
      <c r="F4429" s="92" t="s">
        <v>1783</v>
      </c>
      <c r="G4429" s="122"/>
      <c r="H4429" s="95">
        <v>15000</v>
      </c>
      <c r="I4429" s="95">
        <f t="shared" si="74"/>
        <v>2213400.04</v>
      </c>
    </row>
    <row r="4430" spans="1:9" x14ac:dyDescent="0.25">
      <c r="A4430" t="s">
        <v>158</v>
      </c>
      <c r="B4430" s="92">
        <v>421</v>
      </c>
      <c r="C4430" s="92">
        <v>16594</v>
      </c>
      <c r="D4430" s="93">
        <v>44979</v>
      </c>
      <c r="E4430" s="94" t="s">
        <v>3483</v>
      </c>
      <c r="F4430" s="92" t="s">
        <v>2665</v>
      </c>
      <c r="G4430" s="122"/>
      <c r="H4430" s="95">
        <v>25000</v>
      </c>
      <c r="I4430" s="95">
        <f t="shared" si="74"/>
        <v>2188400.04</v>
      </c>
    </row>
    <row r="4431" spans="1:9" x14ac:dyDescent="0.25">
      <c r="B4431" s="92">
        <v>426</v>
      </c>
      <c r="C4431" s="92">
        <v>16595</v>
      </c>
      <c r="D4431" s="93">
        <v>44984</v>
      </c>
      <c r="E4431" s="94" t="s">
        <v>3484</v>
      </c>
      <c r="F4431" s="92" t="s">
        <v>1939</v>
      </c>
      <c r="G4431" s="122"/>
      <c r="H4431" s="95">
        <v>10000</v>
      </c>
      <c r="I4431" s="95">
        <f t="shared" si="74"/>
        <v>2178400.04</v>
      </c>
    </row>
    <row r="4432" spans="1:9" x14ac:dyDescent="0.25">
      <c r="B4432" s="92">
        <v>421</v>
      </c>
      <c r="C4432" s="92">
        <v>16596</v>
      </c>
      <c r="D4432" s="93">
        <v>44984</v>
      </c>
      <c r="E4432" s="94" t="s">
        <v>2036</v>
      </c>
      <c r="F4432" s="92" t="s">
        <v>3545</v>
      </c>
      <c r="G4432" s="122"/>
      <c r="H4432" s="95">
        <v>10000</v>
      </c>
      <c r="I4432" s="95">
        <f t="shared" si="74"/>
        <v>2168400.04</v>
      </c>
    </row>
    <row r="4433" spans="1:9" x14ac:dyDescent="0.25">
      <c r="B4433" s="92">
        <v>342</v>
      </c>
      <c r="C4433" s="92">
        <v>16597</v>
      </c>
      <c r="D4433" s="93">
        <v>44984</v>
      </c>
      <c r="E4433" s="94" t="s">
        <v>3485</v>
      </c>
      <c r="F4433" s="92" t="s">
        <v>3406</v>
      </c>
      <c r="G4433" s="122"/>
      <c r="H4433" s="95">
        <v>50000</v>
      </c>
      <c r="I4433" s="95">
        <f t="shared" si="74"/>
        <v>2118400.04</v>
      </c>
    </row>
    <row r="4434" spans="1:9" x14ac:dyDescent="0.25">
      <c r="B4434" s="92">
        <v>213</v>
      </c>
      <c r="C4434" s="92">
        <v>16598</v>
      </c>
      <c r="D4434" s="93">
        <v>44984</v>
      </c>
      <c r="E4434" s="94" t="s">
        <v>3486</v>
      </c>
      <c r="F4434" s="92" t="s">
        <v>1939</v>
      </c>
      <c r="G4434" s="122"/>
      <c r="H4434" s="95">
        <v>4150</v>
      </c>
      <c r="I4434" s="95">
        <f t="shared" si="74"/>
        <v>2114250.04</v>
      </c>
    </row>
    <row r="4435" spans="1:9" x14ac:dyDescent="0.25">
      <c r="B4435" s="92">
        <v>342</v>
      </c>
      <c r="C4435" s="92">
        <v>16599</v>
      </c>
      <c r="D4435" s="93">
        <v>44984</v>
      </c>
      <c r="E4435" s="94" t="s">
        <v>3487</v>
      </c>
      <c r="F4435" s="92" t="s">
        <v>1687</v>
      </c>
      <c r="G4435" s="122"/>
      <c r="H4435" s="95">
        <v>25000</v>
      </c>
      <c r="I4435" s="95">
        <f t="shared" si="74"/>
        <v>2089250.04</v>
      </c>
    </row>
    <row r="4436" spans="1:9" x14ac:dyDescent="0.25">
      <c r="B4436" s="92">
        <v>345</v>
      </c>
      <c r="C4436" s="92">
        <v>16600</v>
      </c>
      <c r="D4436" s="93">
        <v>44985</v>
      </c>
      <c r="E4436" s="94" t="s">
        <v>3488</v>
      </c>
      <c r="F4436" s="92" t="s">
        <v>1765</v>
      </c>
      <c r="G4436" s="122"/>
      <c r="H4436" s="95">
        <v>20875</v>
      </c>
      <c r="I4436" s="95">
        <f t="shared" si="74"/>
        <v>2068375.04</v>
      </c>
    </row>
    <row r="4437" spans="1:9" x14ac:dyDescent="0.25">
      <c r="B4437" s="92">
        <v>345</v>
      </c>
      <c r="C4437" s="92">
        <v>16601</v>
      </c>
      <c r="D4437" s="93">
        <v>44985</v>
      </c>
      <c r="E4437" s="94" t="s">
        <v>3489</v>
      </c>
      <c r="F4437" s="92" t="s">
        <v>1893</v>
      </c>
      <c r="G4437" s="122"/>
      <c r="H4437" s="95">
        <v>2700</v>
      </c>
      <c r="I4437" s="95">
        <f t="shared" si="74"/>
        <v>2065675.04</v>
      </c>
    </row>
    <row r="4438" spans="1:9" x14ac:dyDescent="0.25">
      <c r="A4438" t="s">
        <v>158</v>
      </c>
      <c r="B4438" s="92">
        <v>346</v>
      </c>
      <c r="C4438" s="92">
        <v>16602</v>
      </c>
      <c r="D4438" s="93">
        <v>44985</v>
      </c>
      <c r="E4438" s="94" t="s">
        <v>3490</v>
      </c>
      <c r="F4438" s="92" t="s">
        <v>3491</v>
      </c>
      <c r="G4438" s="122"/>
      <c r="H4438" s="95">
        <v>70000</v>
      </c>
      <c r="I4438" s="95">
        <f t="shared" si="74"/>
        <v>1995675.04</v>
      </c>
    </row>
    <row r="4439" spans="1:9" x14ac:dyDescent="0.25">
      <c r="B4439" s="92"/>
      <c r="C4439" s="92">
        <v>16603</v>
      </c>
      <c r="D4439" s="93">
        <v>44985</v>
      </c>
      <c r="E4439" s="94" t="s">
        <v>43</v>
      </c>
      <c r="F4439" s="92" t="s">
        <v>43</v>
      </c>
      <c r="G4439" s="122"/>
      <c r="H4439" s="95"/>
      <c r="I4439" s="95">
        <f t="shared" si="74"/>
        <v>1995675.04</v>
      </c>
    </row>
    <row r="4440" spans="1:9" x14ac:dyDescent="0.25">
      <c r="B4440" s="92">
        <v>421</v>
      </c>
      <c r="C4440" s="92">
        <v>16604</v>
      </c>
      <c r="D4440" s="93">
        <v>44985</v>
      </c>
      <c r="E4440" s="94" t="s">
        <v>1722</v>
      </c>
      <c r="F4440" s="92" t="s">
        <v>3494</v>
      </c>
      <c r="G4440" s="122"/>
      <c r="H4440" s="95">
        <v>10000</v>
      </c>
      <c r="I4440" s="95">
        <f t="shared" si="74"/>
        <v>1985675.04</v>
      </c>
    </row>
    <row r="4441" spans="1:9" x14ac:dyDescent="0.25">
      <c r="B4441" s="92">
        <v>421</v>
      </c>
      <c r="C4441" s="92">
        <v>16605</v>
      </c>
      <c r="D4441" s="93">
        <v>44985</v>
      </c>
      <c r="E4441" s="94" t="s">
        <v>3492</v>
      </c>
      <c r="F4441" s="92" t="s">
        <v>3493</v>
      </c>
      <c r="G4441" s="122"/>
      <c r="H4441" s="95">
        <v>39500</v>
      </c>
      <c r="I4441" s="95">
        <f t="shared" ref="I4441:I4442" si="75">+I4440+G4441-H4441</f>
        <v>1946175.04</v>
      </c>
    </row>
    <row r="4442" spans="1:9" x14ac:dyDescent="0.25">
      <c r="B4442" s="92">
        <v>292</v>
      </c>
      <c r="C4442" s="92"/>
      <c r="D4442" s="93"/>
      <c r="E4442" s="94"/>
      <c r="F4442" s="92" t="s">
        <v>1858</v>
      </c>
      <c r="G4442" s="122"/>
      <c r="H4442" s="95">
        <v>2060.1</v>
      </c>
      <c r="I4442" s="95">
        <f t="shared" si="75"/>
        <v>1944114.94</v>
      </c>
    </row>
    <row r="4443" spans="1:9" x14ac:dyDescent="0.25">
      <c r="B4443" s="92"/>
      <c r="C4443" s="92"/>
      <c r="D4443" s="93"/>
      <c r="E4443" s="94"/>
      <c r="F4443" s="92"/>
      <c r="G4443" s="122"/>
      <c r="H4443" s="95"/>
      <c r="I4443" s="95"/>
    </row>
    <row r="4444" spans="1:9" x14ac:dyDescent="0.25">
      <c r="B4444" s="92"/>
      <c r="C4444" s="92"/>
      <c r="D4444" s="93"/>
      <c r="E4444" s="94"/>
      <c r="F4444" s="92"/>
      <c r="G4444" s="122">
        <f>SUM(G4359:G4443)</f>
        <v>1117087.5</v>
      </c>
      <c r="H4444" s="95">
        <f>SUM(H4359:H4443)</f>
        <v>1186608.3</v>
      </c>
      <c r="I4444" s="95"/>
    </row>
    <row r="4446" spans="1:9" x14ac:dyDescent="0.25">
      <c r="A4446" t="s">
        <v>165</v>
      </c>
      <c r="B4446" s="92">
        <v>421</v>
      </c>
      <c r="C4446" s="92">
        <v>16606</v>
      </c>
      <c r="D4446" s="93">
        <v>44986</v>
      </c>
      <c r="E4446" s="94" t="s">
        <v>1722</v>
      </c>
      <c r="F4446" s="92" t="s">
        <v>3495</v>
      </c>
      <c r="G4446" s="122"/>
      <c r="H4446" s="95">
        <v>10000</v>
      </c>
      <c r="I4446" s="95">
        <f>+I4442+G4446-H4446</f>
        <v>1934114.94</v>
      </c>
    </row>
    <row r="4447" spans="1:9" x14ac:dyDescent="0.25">
      <c r="A4447" t="s">
        <v>165</v>
      </c>
      <c r="B4447" s="92">
        <v>421</v>
      </c>
      <c r="C4447" s="92">
        <v>16607</v>
      </c>
      <c r="D4447" s="93">
        <v>44986</v>
      </c>
      <c r="E4447" s="94" t="s">
        <v>3496</v>
      </c>
      <c r="F4447" s="92" t="s">
        <v>3497</v>
      </c>
      <c r="G4447" s="122"/>
      <c r="H4447" s="95">
        <v>5000</v>
      </c>
      <c r="I4447" s="95">
        <f t="shared" ref="I4447:I4511" si="76">+I4446+G4447-H4447</f>
        <v>1929114.94</v>
      </c>
    </row>
    <row r="4448" spans="1:9" x14ac:dyDescent="0.25">
      <c r="B4448" s="92"/>
      <c r="C4448" s="92">
        <v>16608</v>
      </c>
      <c r="D4448" s="93">
        <v>44986</v>
      </c>
      <c r="E4448" s="94" t="s">
        <v>43</v>
      </c>
      <c r="F4448" s="92" t="s">
        <v>43</v>
      </c>
      <c r="G4448" s="122"/>
      <c r="H4448" s="95"/>
      <c r="I4448" s="95">
        <f t="shared" si="76"/>
        <v>1929114.94</v>
      </c>
    </row>
    <row r="4449" spans="1:9" x14ac:dyDescent="0.25">
      <c r="A4449" t="s">
        <v>165</v>
      </c>
      <c r="B4449" s="92">
        <v>421</v>
      </c>
      <c r="C4449" s="92">
        <v>16609</v>
      </c>
      <c r="D4449" s="93">
        <v>44986</v>
      </c>
      <c r="E4449" s="94" t="s">
        <v>3496</v>
      </c>
      <c r="F4449" s="92" t="s">
        <v>3498</v>
      </c>
      <c r="G4449" s="122"/>
      <c r="H4449" s="95">
        <v>8000</v>
      </c>
      <c r="I4449" s="95">
        <f t="shared" si="76"/>
        <v>1921114.94</v>
      </c>
    </row>
    <row r="4450" spans="1:9" x14ac:dyDescent="0.25">
      <c r="B4450" s="92">
        <v>421</v>
      </c>
      <c r="C4450" s="92">
        <v>16610</v>
      </c>
      <c r="D4450" s="93">
        <v>44986</v>
      </c>
      <c r="E4450" s="94" t="s">
        <v>3496</v>
      </c>
      <c r="F4450" s="92" t="s">
        <v>3499</v>
      </c>
      <c r="G4450" s="122"/>
      <c r="H4450" s="95">
        <v>5000</v>
      </c>
      <c r="I4450" s="95">
        <f t="shared" si="76"/>
        <v>1916114.94</v>
      </c>
    </row>
    <row r="4451" spans="1:9" x14ac:dyDescent="0.25">
      <c r="A4451" t="s">
        <v>165</v>
      </c>
      <c r="B4451" s="92">
        <v>421</v>
      </c>
      <c r="C4451" s="92">
        <v>16611</v>
      </c>
      <c r="D4451" s="93">
        <v>44986</v>
      </c>
      <c r="E4451" s="94" t="s">
        <v>3496</v>
      </c>
      <c r="F4451" s="92" t="s">
        <v>3500</v>
      </c>
      <c r="G4451" s="122"/>
      <c r="H4451" s="95">
        <v>5000</v>
      </c>
      <c r="I4451" s="95">
        <f t="shared" si="76"/>
        <v>1911114.94</v>
      </c>
    </row>
    <row r="4452" spans="1:9" x14ac:dyDescent="0.25">
      <c r="A4452" t="s">
        <v>165</v>
      </c>
      <c r="B4452" s="92">
        <v>421</v>
      </c>
      <c r="C4452" s="92">
        <v>16612</v>
      </c>
      <c r="D4452" s="93">
        <v>44986</v>
      </c>
      <c r="E4452" s="94" t="s">
        <v>3501</v>
      </c>
      <c r="F4452" s="92" t="s">
        <v>2177</v>
      </c>
      <c r="G4452" s="122"/>
      <c r="H4452" s="95">
        <v>5000</v>
      </c>
      <c r="I4452" s="95">
        <f t="shared" si="76"/>
        <v>1906114.94</v>
      </c>
    </row>
    <row r="4453" spans="1:9" x14ac:dyDescent="0.25">
      <c r="A4453" t="s">
        <v>165</v>
      </c>
      <c r="B4453" s="92">
        <v>421</v>
      </c>
      <c r="C4453" s="92">
        <v>16613</v>
      </c>
      <c r="D4453" s="93">
        <v>44986</v>
      </c>
      <c r="E4453" s="94" t="s">
        <v>2460</v>
      </c>
      <c r="F4453" s="92" t="s">
        <v>3502</v>
      </c>
      <c r="G4453" s="122"/>
      <c r="H4453" s="95">
        <v>10000</v>
      </c>
      <c r="I4453" s="95">
        <f t="shared" si="76"/>
        <v>1896114.94</v>
      </c>
    </row>
    <row r="4454" spans="1:9" x14ac:dyDescent="0.25">
      <c r="A4454" t="s">
        <v>165</v>
      </c>
      <c r="B4454" s="92">
        <v>428</v>
      </c>
      <c r="C4454" s="92">
        <v>16614</v>
      </c>
      <c r="D4454" s="93">
        <v>44986</v>
      </c>
      <c r="E4454" s="94" t="s">
        <v>3503</v>
      </c>
      <c r="F4454" s="92" t="s">
        <v>3504</v>
      </c>
      <c r="G4454" s="122"/>
      <c r="H4454" s="95">
        <v>4500</v>
      </c>
      <c r="I4454" s="95">
        <f t="shared" si="76"/>
        <v>1891614.94</v>
      </c>
    </row>
    <row r="4455" spans="1:9" x14ac:dyDescent="0.25">
      <c r="A4455" t="s">
        <v>165</v>
      </c>
      <c r="B4455" s="92">
        <v>428</v>
      </c>
      <c r="C4455" s="92">
        <v>16615</v>
      </c>
      <c r="D4455" s="93">
        <v>44986</v>
      </c>
      <c r="E4455" s="94" t="s">
        <v>3505</v>
      </c>
      <c r="F4455" s="92" t="s">
        <v>3240</v>
      </c>
      <c r="G4455" s="122"/>
      <c r="H4455" s="95">
        <v>13500</v>
      </c>
      <c r="I4455" s="95">
        <f t="shared" si="76"/>
        <v>1878114.94</v>
      </c>
    </row>
    <row r="4456" spans="1:9" x14ac:dyDescent="0.25">
      <c r="A4456" t="s">
        <v>165</v>
      </c>
      <c r="B4456" s="92">
        <v>231</v>
      </c>
      <c r="C4456" s="92">
        <v>16616</v>
      </c>
      <c r="D4456" s="93">
        <v>44986</v>
      </c>
      <c r="E4456" s="94" t="s">
        <v>3506</v>
      </c>
      <c r="F4456" s="92" t="s">
        <v>2771</v>
      </c>
      <c r="G4456" s="122"/>
      <c r="H4456" s="95">
        <v>22800</v>
      </c>
      <c r="I4456" s="95">
        <f t="shared" si="76"/>
        <v>1855314.94</v>
      </c>
    </row>
    <row r="4457" spans="1:9" x14ac:dyDescent="0.25">
      <c r="A4457" t="s">
        <v>165</v>
      </c>
      <c r="B4457" s="92">
        <v>421</v>
      </c>
      <c r="C4457" s="92">
        <v>16617</v>
      </c>
      <c r="D4457" s="93">
        <v>44986</v>
      </c>
      <c r="E4457" s="94" t="s">
        <v>1885</v>
      </c>
      <c r="F4457" s="92" t="s">
        <v>3507</v>
      </c>
      <c r="G4457" s="122"/>
      <c r="H4457" s="95">
        <v>13403</v>
      </c>
      <c r="I4457" s="95">
        <f t="shared" si="76"/>
        <v>1841911.94</v>
      </c>
    </row>
    <row r="4458" spans="1:9" x14ac:dyDescent="0.25">
      <c r="A4458" t="s">
        <v>165</v>
      </c>
      <c r="B4458" s="92">
        <v>421</v>
      </c>
      <c r="C4458" s="92">
        <v>16618</v>
      </c>
      <c r="D4458" s="93">
        <v>44987</v>
      </c>
      <c r="E4458" s="94" t="s">
        <v>3496</v>
      </c>
      <c r="F4458" s="92" t="s">
        <v>3508</v>
      </c>
      <c r="G4458" s="122"/>
      <c r="H4458" s="95">
        <v>10000</v>
      </c>
      <c r="I4458" s="95">
        <f t="shared" si="76"/>
        <v>1831911.94</v>
      </c>
    </row>
    <row r="4459" spans="1:9" x14ac:dyDescent="0.25">
      <c r="A4459" t="s">
        <v>165</v>
      </c>
      <c r="B4459" s="92">
        <v>421</v>
      </c>
      <c r="C4459" s="92">
        <v>16619</v>
      </c>
      <c r="D4459" s="93">
        <v>44992</v>
      </c>
      <c r="E4459" s="94" t="s">
        <v>3219</v>
      </c>
      <c r="F4459" s="92" t="s">
        <v>3592</v>
      </c>
      <c r="G4459" s="122"/>
      <c r="H4459" s="95">
        <v>30000</v>
      </c>
      <c r="I4459" s="95">
        <f t="shared" si="76"/>
        <v>1801911.94</v>
      </c>
    </row>
    <row r="4460" spans="1:9" x14ac:dyDescent="0.25">
      <c r="B4460" s="92">
        <v>293</v>
      </c>
      <c r="C4460" s="92">
        <v>16620</v>
      </c>
      <c r="D4460" s="93">
        <v>44992</v>
      </c>
      <c r="E4460" s="94" t="s">
        <v>3591</v>
      </c>
      <c r="F4460" s="92" t="s">
        <v>3510</v>
      </c>
      <c r="G4460" s="122"/>
      <c r="H4460" s="95">
        <v>2800</v>
      </c>
      <c r="I4460" s="95">
        <f t="shared" si="76"/>
        <v>1799111.94</v>
      </c>
    </row>
    <row r="4461" spans="1:9" x14ac:dyDescent="0.25">
      <c r="A4461" t="s">
        <v>165</v>
      </c>
      <c r="B4461" s="92">
        <v>345</v>
      </c>
      <c r="C4461" s="92">
        <v>16621</v>
      </c>
      <c r="D4461" s="93">
        <v>44992</v>
      </c>
      <c r="E4461" s="94" t="s">
        <v>1543</v>
      </c>
      <c r="F4461" s="92" t="s">
        <v>1257</v>
      </c>
      <c r="G4461" s="122"/>
      <c r="H4461" s="95">
        <v>20000</v>
      </c>
      <c r="I4461" s="95">
        <f t="shared" si="76"/>
        <v>1779111.94</v>
      </c>
    </row>
    <row r="4462" spans="1:9" x14ac:dyDescent="0.25">
      <c r="A4462" t="s">
        <v>165</v>
      </c>
      <c r="B4462" s="92">
        <v>421</v>
      </c>
      <c r="C4462" s="92">
        <v>16622</v>
      </c>
      <c r="D4462" s="93">
        <v>44992</v>
      </c>
      <c r="E4462" s="94" t="s">
        <v>1722</v>
      </c>
      <c r="F4462" s="92" t="s">
        <v>3511</v>
      </c>
      <c r="G4462" s="122"/>
      <c r="H4462" s="95">
        <v>5000</v>
      </c>
      <c r="I4462" s="95">
        <f t="shared" si="76"/>
        <v>1774111.94</v>
      </c>
    </row>
    <row r="4463" spans="1:9" x14ac:dyDescent="0.25">
      <c r="A4463" t="s">
        <v>165</v>
      </c>
      <c r="B4463" s="92">
        <v>421</v>
      </c>
      <c r="C4463" s="92">
        <v>16623</v>
      </c>
      <c r="D4463" s="93">
        <v>44993</v>
      </c>
      <c r="E4463" s="94" t="s">
        <v>3512</v>
      </c>
      <c r="F4463" s="92" t="s">
        <v>3513</v>
      </c>
      <c r="G4463" s="122"/>
      <c r="H4463" s="95">
        <v>5000</v>
      </c>
      <c r="I4463" s="95">
        <f t="shared" si="76"/>
        <v>1769111.94</v>
      </c>
    </row>
    <row r="4464" spans="1:9" x14ac:dyDescent="0.25">
      <c r="A4464" t="s">
        <v>165</v>
      </c>
      <c r="B4464" s="92">
        <v>344</v>
      </c>
      <c r="C4464" s="92">
        <v>16624</v>
      </c>
      <c r="D4464" s="93">
        <v>44995</v>
      </c>
      <c r="E4464" s="94" t="s">
        <v>3514</v>
      </c>
      <c r="F4464" s="92" t="s">
        <v>3515</v>
      </c>
      <c r="G4464" s="122"/>
      <c r="H4464" s="95">
        <v>9300</v>
      </c>
      <c r="I4464" s="95">
        <f t="shared" si="76"/>
        <v>1759811.94</v>
      </c>
    </row>
    <row r="4465" spans="1:9" x14ac:dyDescent="0.25">
      <c r="B4465" s="92">
        <v>421</v>
      </c>
      <c r="C4465" s="92">
        <v>16625</v>
      </c>
      <c r="D4465" s="93">
        <v>44995</v>
      </c>
      <c r="E4465" s="94" t="s">
        <v>3516</v>
      </c>
      <c r="F4465" s="92" t="s">
        <v>3587</v>
      </c>
      <c r="G4465" s="122"/>
      <c r="H4465" s="95">
        <v>10000</v>
      </c>
      <c r="I4465" s="95">
        <f t="shared" si="76"/>
        <v>1749811.94</v>
      </c>
    </row>
    <row r="4466" spans="1:9" x14ac:dyDescent="0.25">
      <c r="A4466" t="s">
        <v>165</v>
      </c>
      <c r="B4466" s="92">
        <v>426</v>
      </c>
      <c r="C4466" s="92">
        <v>16626</v>
      </c>
      <c r="D4466" s="93">
        <v>44998</v>
      </c>
      <c r="E4466" s="94" t="s">
        <v>3517</v>
      </c>
      <c r="F4466" s="92" t="s">
        <v>3518</v>
      </c>
      <c r="G4466" s="122"/>
      <c r="H4466" s="95">
        <v>10000</v>
      </c>
      <c r="I4466" s="95">
        <f t="shared" si="76"/>
        <v>1739811.94</v>
      </c>
    </row>
    <row r="4467" spans="1:9" x14ac:dyDescent="0.25">
      <c r="A4467" t="s">
        <v>158</v>
      </c>
      <c r="B4467" s="92">
        <v>421</v>
      </c>
      <c r="C4467" s="92">
        <v>16627</v>
      </c>
      <c r="D4467" s="93">
        <v>44998</v>
      </c>
      <c r="E4467" s="94" t="s">
        <v>2036</v>
      </c>
      <c r="F4467" s="92" t="s">
        <v>3519</v>
      </c>
      <c r="G4467" s="122"/>
      <c r="H4467" s="95">
        <v>5000</v>
      </c>
      <c r="I4467" s="95">
        <f t="shared" si="76"/>
        <v>1734811.94</v>
      </c>
    </row>
    <row r="4468" spans="1:9" x14ac:dyDescent="0.25">
      <c r="B4468" s="92"/>
      <c r="C4468" s="92">
        <v>16628</v>
      </c>
      <c r="D4468" s="93">
        <v>44998</v>
      </c>
      <c r="E4468" s="94" t="s">
        <v>43</v>
      </c>
      <c r="F4468" s="92" t="s">
        <v>43</v>
      </c>
      <c r="G4468" s="122"/>
      <c r="H4468" s="95"/>
      <c r="I4468" s="95">
        <f t="shared" si="76"/>
        <v>1734811.94</v>
      </c>
    </row>
    <row r="4469" spans="1:9" x14ac:dyDescent="0.25">
      <c r="A4469" t="s">
        <v>158</v>
      </c>
      <c r="B4469" s="92">
        <v>421</v>
      </c>
      <c r="C4469" s="92">
        <v>16629</v>
      </c>
      <c r="D4469" s="93">
        <v>44998</v>
      </c>
      <c r="E4469" s="94" t="s">
        <v>1722</v>
      </c>
      <c r="F4469" s="92" t="s">
        <v>3521</v>
      </c>
      <c r="G4469" s="122"/>
      <c r="H4469" s="95">
        <v>5000</v>
      </c>
      <c r="I4469" s="95">
        <f t="shared" si="76"/>
        <v>1729811.94</v>
      </c>
    </row>
    <row r="4470" spans="1:9" x14ac:dyDescent="0.25">
      <c r="A4470" t="s">
        <v>158</v>
      </c>
      <c r="B4470" s="92">
        <v>421</v>
      </c>
      <c r="C4470" s="92">
        <v>16630</v>
      </c>
      <c r="D4470" s="93">
        <v>44998</v>
      </c>
      <c r="E4470" s="94" t="s">
        <v>3522</v>
      </c>
      <c r="F4470" s="92" t="s">
        <v>3523</v>
      </c>
      <c r="G4470" s="122"/>
      <c r="H4470" s="95">
        <v>7000</v>
      </c>
      <c r="I4470" s="95">
        <f t="shared" si="76"/>
        <v>1722811.94</v>
      </c>
    </row>
    <row r="4471" spans="1:9" x14ac:dyDescent="0.25">
      <c r="A4471" t="s">
        <v>158</v>
      </c>
      <c r="B4471" s="92">
        <v>421</v>
      </c>
      <c r="C4471" s="92">
        <v>16631</v>
      </c>
      <c r="D4471" s="93">
        <v>44998</v>
      </c>
      <c r="E4471" s="94" t="s">
        <v>1722</v>
      </c>
      <c r="F4471" s="92" t="s">
        <v>3525</v>
      </c>
      <c r="G4471" s="122"/>
      <c r="H4471" s="95">
        <v>10000</v>
      </c>
      <c r="I4471" s="95">
        <f t="shared" si="76"/>
        <v>1712811.94</v>
      </c>
    </row>
    <row r="4472" spans="1:9" x14ac:dyDescent="0.25">
      <c r="A4472" t="s">
        <v>158</v>
      </c>
      <c r="B4472" s="92">
        <v>421</v>
      </c>
      <c r="C4472" s="92">
        <v>16632</v>
      </c>
      <c r="D4472" s="93">
        <v>44998</v>
      </c>
      <c r="E4472" s="94" t="s">
        <v>1722</v>
      </c>
      <c r="F4472" s="92" t="s">
        <v>3526</v>
      </c>
      <c r="G4472" s="122"/>
      <c r="H4472" s="95">
        <v>10000</v>
      </c>
      <c r="I4472" s="95">
        <f t="shared" si="76"/>
        <v>1702811.94</v>
      </c>
    </row>
    <row r="4473" spans="1:9" x14ac:dyDescent="0.25">
      <c r="A4473" t="s">
        <v>158</v>
      </c>
      <c r="B4473" s="92">
        <v>344</v>
      </c>
      <c r="C4473" s="92">
        <v>16633</v>
      </c>
      <c r="D4473" s="93">
        <v>44998</v>
      </c>
      <c r="E4473" s="94" t="s">
        <v>3514</v>
      </c>
      <c r="F4473" s="92" t="s">
        <v>3515</v>
      </c>
      <c r="G4473" s="122"/>
      <c r="H4473" s="95">
        <v>3800</v>
      </c>
      <c r="I4473" s="95">
        <f t="shared" si="76"/>
        <v>1699011.94</v>
      </c>
    </row>
    <row r="4474" spans="1:9" x14ac:dyDescent="0.25">
      <c r="A4474" t="s">
        <v>158</v>
      </c>
      <c r="B4474" s="92">
        <v>421</v>
      </c>
      <c r="C4474" s="92">
        <v>16634</v>
      </c>
      <c r="D4474" s="93">
        <v>45001</v>
      </c>
      <c r="E4474" s="94" t="s">
        <v>62</v>
      </c>
      <c r="F4474" s="92" t="s">
        <v>3527</v>
      </c>
      <c r="G4474" s="122"/>
      <c r="H4474" s="95">
        <v>10000</v>
      </c>
      <c r="I4474" s="95">
        <f t="shared" si="76"/>
        <v>1689011.94</v>
      </c>
    </row>
    <row r="4475" spans="1:9" x14ac:dyDescent="0.25">
      <c r="A4475" t="s">
        <v>158</v>
      </c>
      <c r="B4475" s="92">
        <v>421</v>
      </c>
      <c r="C4475" s="92">
        <v>16635</v>
      </c>
      <c r="D4475" s="93">
        <v>45001</v>
      </c>
      <c r="E4475" s="94" t="s">
        <v>1722</v>
      </c>
      <c r="F4475" s="92" t="s">
        <v>3529</v>
      </c>
      <c r="G4475" s="122"/>
      <c r="H4475" s="95">
        <v>5000</v>
      </c>
      <c r="I4475" s="95">
        <f t="shared" si="76"/>
        <v>1684011.94</v>
      </c>
    </row>
    <row r="4476" spans="1:9" x14ac:dyDescent="0.25">
      <c r="A4476" t="s">
        <v>158</v>
      </c>
      <c r="B4476" s="92">
        <v>293</v>
      </c>
      <c r="C4476" s="92">
        <v>16636</v>
      </c>
      <c r="D4476" s="93">
        <v>45001</v>
      </c>
      <c r="E4476" s="94" t="s">
        <v>3530</v>
      </c>
      <c r="F4476" s="92" t="s">
        <v>3286</v>
      </c>
      <c r="G4476" s="122"/>
      <c r="H4476" s="95">
        <v>20000</v>
      </c>
      <c r="I4476" s="95">
        <f t="shared" si="76"/>
        <v>1664011.94</v>
      </c>
    </row>
    <row r="4477" spans="1:9" x14ac:dyDescent="0.25">
      <c r="B4477" s="92">
        <v>421</v>
      </c>
      <c r="C4477" s="92">
        <v>16637</v>
      </c>
      <c r="D4477" s="93">
        <v>45001</v>
      </c>
      <c r="E4477" s="94" t="s">
        <v>3531</v>
      </c>
      <c r="F4477" s="92" t="s">
        <v>3532</v>
      </c>
      <c r="G4477" s="122"/>
      <c r="H4477" s="95">
        <v>144500</v>
      </c>
      <c r="I4477" s="95">
        <f t="shared" si="76"/>
        <v>1519511.94</v>
      </c>
    </row>
    <row r="4478" spans="1:9" x14ac:dyDescent="0.25">
      <c r="A4478" t="s">
        <v>158</v>
      </c>
      <c r="B4478" s="92">
        <v>421</v>
      </c>
      <c r="C4478" s="92">
        <v>16638</v>
      </c>
      <c r="D4478" s="93">
        <v>45005</v>
      </c>
      <c r="E4478" s="94" t="s">
        <v>2848</v>
      </c>
      <c r="F4478" s="92" t="s">
        <v>3181</v>
      </c>
      <c r="G4478" s="122"/>
      <c r="H4478" s="95">
        <v>5250</v>
      </c>
      <c r="I4478" s="95">
        <f t="shared" si="76"/>
        <v>1514261.94</v>
      </c>
    </row>
    <row r="4479" spans="1:9" x14ac:dyDescent="0.25">
      <c r="A4479" t="s">
        <v>158</v>
      </c>
      <c r="B4479" s="92">
        <v>421</v>
      </c>
      <c r="C4479" s="92">
        <v>16639</v>
      </c>
      <c r="D4479" s="93">
        <v>45005</v>
      </c>
      <c r="E4479" s="94" t="s">
        <v>3593</v>
      </c>
      <c r="F4479" s="92" t="s">
        <v>2897</v>
      </c>
      <c r="G4479" s="122"/>
      <c r="H4479" s="95">
        <v>6000</v>
      </c>
      <c r="I4479" s="95">
        <f t="shared" si="76"/>
        <v>1508261.94</v>
      </c>
    </row>
    <row r="4480" spans="1:9" x14ac:dyDescent="0.25">
      <c r="A4480" t="s">
        <v>158</v>
      </c>
      <c r="B4480" s="92">
        <v>421</v>
      </c>
      <c r="C4480" s="92">
        <v>16640</v>
      </c>
      <c r="D4480" s="93">
        <v>45005</v>
      </c>
      <c r="E4480" s="94" t="s">
        <v>3533</v>
      </c>
      <c r="F4480" s="92" t="s">
        <v>3534</v>
      </c>
      <c r="G4480" s="122"/>
      <c r="H4480" s="95">
        <v>19165</v>
      </c>
      <c r="I4480" s="95">
        <f t="shared" si="76"/>
        <v>1489096.94</v>
      </c>
    </row>
    <row r="4481" spans="1:9" x14ac:dyDescent="0.25">
      <c r="A4481" t="s">
        <v>158</v>
      </c>
      <c r="B4481" s="92">
        <v>421</v>
      </c>
      <c r="C4481" s="92">
        <v>16641</v>
      </c>
      <c r="D4481" s="93">
        <v>45005</v>
      </c>
      <c r="E4481" s="94" t="s">
        <v>1722</v>
      </c>
      <c r="F4481" s="92" t="s">
        <v>3535</v>
      </c>
      <c r="G4481" s="122"/>
      <c r="H4481" s="95">
        <v>10000</v>
      </c>
      <c r="I4481" s="95">
        <f t="shared" si="76"/>
        <v>1479096.94</v>
      </c>
    </row>
    <row r="4482" spans="1:9" x14ac:dyDescent="0.25">
      <c r="A4482" t="s">
        <v>158</v>
      </c>
      <c r="B4482" s="92">
        <v>421</v>
      </c>
      <c r="C4482" s="92">
        <v>16642</v>
      </c>
      <c r="D4482" s="93">
        <v>45005</v>
      </c>
      <c r="E4482" s="94" t="s">
        <v>1722</v>
      </c>
      <c r="F4482" s="92" t="s">
        <v>3536</v>
      </c>
      <c r="G4482" s="122"/>
      <c r="H4482" s="95">
        <v>5000</v>
      </c>
      <c r="I4482" s="95">
        <f t="shared" si="76"/>
        <v>1474096.94</v>
      </c>
    </row>
    <row r="4483" spans="1:9" x14ac:dyDescent="0.25">
      <c r="B4483" s="92"/>
      <c r="C4483" s="92"/>
      <c r="D4483" s="93">
        <v>45006</v>
      </c>
      <c r="E4483" s="94" t="s">
        <v>148</v>
      </c>
      <c r="F4483" s="92" t="s">
        <v>3537</v>
      </c>
      <c r="G4483" s="122">
        <v>122000</v>
      </c>
      <c r="H4483" s="95"/>
      <c r="I4483" s="95">
        <f t="shared" si="76"/>
        <v>1596096.94</v>
      </c>
    </row>
    <row r="4484" spans="1:9" x14ac:dyDescent="0.25">
      <c r="B4484" s="92">
        <v>421</v>
      </c>
      <c r="C4484" s="92">
        <v>16643</v>
      </c>
      <c r="D4484" s="93">
        <v>45008</v>
      </c>
      <c r="E4484" s="94" t="s">
        <v>3538</v>
      </c>
      <c r="F4484" s="92" t="s">
        <v>1953</v>
      </c>
      <c r="G4484" s="122"/>
      <c r="H4484" s="95">
        <v>5000</v>
      </c>
      <c r="I4484" s="95">
        <f t="shared" si="76"/>
        <v>1591096.94</v>
      </c>
    </row>
    <row r="4485" spans="1:9" x14ac:dyDescent="0.25">
      <c r="B4485" s="92">
        <v>421</v>
      </c>
      <c r="C4485" s="92">
        <v>16644</v>
      </c>
      <c r="D4485" s="93">
        <v>45008</v>
      </c>
      <c r="E4485" s="94" t="s">
        <v>3581</v>
      </c>
      <c r="F4485" s="92" t="s">
        <v>2790</v>
      </c>
      <c r="G4485" s="122"/>
      <c r="H4485" s="95">
        <v>6000</v>
      </c>
      <c r="I4485" s="95">
        <f t="shared" si="76"/>
        <v>1585096.94</v>
      </c>
    </row>
    <row r="4486" spans="1:9" x14ac:dyDescent="0.25">
      <c r="B4486" s="92">
        <v>122</v>
      </c>
      <c r="C4486" s="92">
        <v>16645</v>
      </c>
      <c r="D4486" s="93">
        <v>45008</v>
      </c>
      <c r="E4486" s="94" t="s">
        <v>2112</v>
      </c>
      <c r="F4486" s="92" t="s">
        <v>3475</v>
      </c>
      <c r="G4486" s="122"/>
      <c r="H4486" s="95">
        <v>20000</v>
      </c>
      <c r="I4486" s="95">
        <f t="shared" si="76"/>
        <v>1565096.94</v>
      </c>
    </row>
    <row r="4487" spans="1:9" x14ac:dyDescent="0.25">
      <c r="A4487" t="s">
        <v>158</v>
      </c>
      <c r="B4487" s="92">
        <v>122</v>
      </c>
      <c r="C4487" s="92">
        <v>16646</v>
      </c>
      <c r="D4487" s="93">
        <v>45008</v>
      </c>
      <c r="E4487" s="94" t="s">
        <v>2541</v>
      </c>
      <c r="F4487" s="92" t="s">
        <v>3299</v>
      </c>
      <c r="G4487" s="122"/>
      <c r="H4487" s="95">
        <v>20000</v>
      </c>
      <c r="I4487" s="95">
        <f t="shared" si="76"/>
        <v>1545096.94</v>
      </c>
    </row>
    <row r="4488" spans="1:9" x14ac:dyDescent="0.25">
      <c r="A4488" t="s">
        <v>158</v>
      </c>
      <c r="B4488" s="92">
        <v>122</v>
      </c>
      <c r="C4488" s="92">
        <v>16647</v>
      </c>
      <c r="D4488" s="93">
        <v>45008</v>
      </c>
      <c r="E4488" s="94" t="s">
        <v>3539</v>
      </c>
      <c r="F4488" s="92" t="s">
        <v>2053</v>
      </c>
      <c r="G4488" s="122"/>
      <c r="H4488" s="95">
        <v>15000</v>
      </c>
      <c r="I4488" s="95">
        <f t="shared" si="76"/>
        <v>1530096.94</v>
      </c>
    </row>
    <row r="4489" spans="1:9" x14ac:dyDescent="0.25">
      <c r="A4489" t="s">
        <v>158</v>
      </c>
      <c r="B4489" s="92">
        <v>122</v>
      </c>
      <c r="C4489" s="92">
        <v>16648</v>
      </c>
      <c r="D4489" s="93">
        <v>45008</v>
      </c>
      <c r="E4489" s="94" t="s">
        <v>2543</v>
      </c>
      <c r="F4489" s="92" t="s">
        <v>2054</v>
      </c>
      <c r="G4489" s="122"/>
      <c r="H4489" s="95">
        <v>15000</v>
      </c>
      <c r="I4489" s="95">
        <f t="shared" si="76"/>
        <v>1515096.94</v>
      </c>
    </row>
    <row r="4490" spans="1:9" x14ac:dyDescent="0.25">
      <c r="B4490" s="92">
        <v>122</v>
      </c>
      <c r="C4490" s="92">
        <v>16649</v>
      </c>
      <c r="D4490" s="93">
        <v>45008</v>
      </c>
      <c r="E4490" s="94" t="s">
        <v>3540</v>
      </c>
      <c r="F4490" s="92" t="s">
        <v>1963</v>
      </c>
      <c r="G4490" s="122"/>
      <c r="H4490" s="95">
        <v>6000</v>
      </c>
      <c r="I4490" s="95">
        <f t="shared" si="76"/>
        <v>1509096.94</v>
      </c>
    </row>
    <row r="4491" spans="1:9" x14ac:dyDescent="0.25">
      <c r="A4491" t="s">
        <v>158</v>
      </c>
      <c r="B4491" s="92">
        <v>122</v>
      </c>
      <c r="C4491" s="92">
        <v>16650</v>
      </c>
      <c r="D4491" s="93">
        <v>45008</v>
      </c>
      <c r="E4491" s="94" t="s">
        <v>2113</v>
      </c>
      <c r="F4491" s="92" t="s">
        <v>1821</v>
      </c>
      <c r="G4491" s="122"/>
      <c r="H4491" s="95">
        <v>15000</v>
      </c>
      <c r="I4491" s="95">
        <f t="shared" si="76"/>
        <v>1494096.94</v>
      </c>
    </row>
    <row r="4492" spans="1:9" x14ac:dyDescent="0.25">
      <c r="A4492" t="s">
        <v>158</v>
      </c>
      <c r="B4492" s="92">
        <v>122</v>
      </c>
      <c r="C4492" s="92">
        <v>16651</v>
      </c>
      <c r="D4492" s="93">
        <v>45008</v>
      </c>
      <c r="E4492" s="94" t="s">
        <v>2113</v>
      </c>
      <c r="F4492" s="92" t="s">
        <v>2049</v>
      </c>
      <c r="G4492" s="122"/>
      <c r="H4492" s="95">
        <v>15000</v>
      </c>
      <c r="I4492" s="95">
        <f t="shared" si="76"/>
        <v>1479096.94</v>
      </c>
    </row>
    <row r="4493" spans="1:9" x14ac:dyDescent="0.25">
      <c r="A4493" t="s">
        <v>158</v>
      </c>
      <c r="B4493" s="92">
        <v>122</v>
      </c>
      <c r="C4493" s="92">
        <v>16652</v>
      </c>
      <c r="D4493" s="93">
        <v>45008</v>
      </c>
      <c r="E4493" s="94" t="s">
        <v>3541</v>
      </c>
      <c r="F4493" s="92" t="s">
        <v>2855</v>
      </c>
      <c r="G4493" s="122"/>
      <c r="H4493" s="95">
        <v>12000</v>
      </c>
      <c r="I4493" s="95">
        <f t="shared" si="76"/>
        <v>1467096.94</v>
      </c>
    </row>
    <row r="4494" spans="1:9" x14ac:dyDescent="0.25">
      <c r="A4494" t="s">
        <v>158</v>
      </c>
      <c r="B4494" s="92">
        <v>345</v>
      </c>
      <c r="C4494" s="92">
        <v>16653</v>
      </c>
      <c r="D4494" s="93">
        <v>45008</v>
      </c>
      <c r="E4494" s="94" t="s">
        <v>1543</v>
      </c>
      <c r="F4494" s="92" t="s">
        <v>1257</v>
      </c>
      <c r="G4494" s="122"/>
      <c r="H4494" s="95">
        <v>20000</v>
      </c>
      <c r="I4494" s="95">
        <f t="shared" si="76"/>
        <v>1447096.94</v>
      </c>
    </row>
    <row r="4495" spans="1:9" x14ac:dyDescent="0.25">
      <c r="A4495" t="s">
        <v>158</v>
      </c>
      <c r="B4495" s="92">
        <v>122</v>
      </c>
      <c r="C4495" s="92">
        <v>16654</v>
      </c>
      <c r="D4495" s="93">
        <v>45008</v>
      </c>
      <c r="E4495" s="94" t="s">
        <v>2113</v>
      </c>
      <c r="F4495" s="92" t="s">
        <v>3515</v>
      </c>
      <c r="G4495" s="122"/>
      <c r="H4495" s="95">
        <v>12000</v>
      </c>
      <c r="I4495" s="95">
        <f t="shared" si="76"/>
        <v>1435096.94</v>
      </c>
    </row>
    <row r="4496" spans="1:9" x14ac:dyDescent="0.25">
      <c r="A4496" t="s">
        <v>158</v>
      </c>
      <c r="B4496" s="92">
        <v>122</v>
      </c>
      <c r="C4496" s="92">
        <v>16655</v>
      </c>
      <c r="D4496" s="93">
        <v>45008</v>
      </c>
      <c r="E4496" s="94" t="s">
        <v>2984</v>
      </c>
      <c r="F4496" s="92" t="s">
        <v>2985</v>
      </c>
      <c r="G4496" s="122"/>
      <c r="H4496" s="95">
        <v>12000</v>
      </c>
      <c r="I4496" s="95">
        <f t="shared" si="76"/>
        <v>1423096.94</v>
      </c>
    </row>
    <row r="4497" spans="1:9" x14ac:dyDescent="0.25">
      <c r="B4497" s="92">
        <v>122</v>
      </c>
      <c r="C4497" s="92">
        <v>16656</v>
      </c>
      <c r="D4497" s="93">
        <v>45008</v>
      </c>
      <c r="E4497" s="94" t="s">
        <v>3434</v>
      </c>
      <c r="F4497" s="92" t="s">
        <v>3542</v>
      </c>
      <c r="G4497" s="122"/>
      <c r="H4497" s="95">
        <v>12000</v>
      </c>
      <c r="I4497" s="95">
        <f t="shared" si="76"/>
        <v>1411096.94</v>
      </c>
    </row>
    <row r="4498" spans="1:9" x14ac:dyDescent="0.25">
      <c r="A4498" t="s">
        <v>158</v>
      </c>
      <c r="B4498" s="92">
        <v>122</v>
      </c>
      <c r="C4498" s="92">
        <v>16657</v>
      </c>
      <c r="D4498" s="93">
        <v>45008</v>
      </c>
      <c r="E4498" s="94" t="s">
        <v>2117</v>
      </c>
      <c r="F4498" s="92" t="s">
        <v>2858</v>
      </c>
      <c r="G4498" s="122"/>
      <c r="H4498" s="95">
        <v>12000</v>
      </c>
      <c r="I4498" s="95">
        <f t="shared" si="76"/>
        <v>1399096.94</v>
      </c>
    </row>
    <row r="4499" spans="1:9" x14ac:dyDescent="0.25">
      <c r="A4499" t="s">
        <v>158</v>
      </c>
      <c r="B4499" s="92">
        <v>122</v>
      </c>
      <c r="C4499" s="92">
        <v>16658</v>
      </c>
      <c r="D4499" s="93">
        <v>45008</v>
      </c>
      <c r="E4499" s="94" t="s">
        <v>2203</v>
      </c>
      <c r="F4499" s="92" t="s">
        <v>1582</v>
      </c>
      <c r="G4499" s="122"/>
      <c r="H4499" s="95">
        <v>10000</v>
      </c>
      <c r="I4499" s="95">
        <f t="shared" si="76"/>
        <v>1389096.94</v>
      </c>
    </row>
    <row r="4500" spans="1:9" x14ac:dyDescent="0.25">
      <c r="A4500" t="s">
        <v>158</v>
      </c>
      <c r="B4500" s="92">
        <v>122</v>
      </c>
      <c r="C4500" s="92">
        <v>16659</v>
      </c>
      <c r="D4500" s="93">
        <v>45008</v>
      </c>
      <c r="E4500" s="94" t="s">
        <v>3543</v>
      </c>
      <c r="F4500" s="92" t="s">
        <v>1750</v>
      </c>
      <c r="G4500" s="122"/>
      <c r="H4500" s="95">
        <v>10000</v>
      </c>
      <c r="I4500" s="95">
        <f t="shared" si="76"/>
        <v>1379096.94</v>
      </c>
    </row>
    <row r="4501" spans="1:9" x14ac:dyDescent="0.25">
      <c r="A4501" t="s">
        <v>158</v>
      </c>
      <c r="B4501" s="92">
        <v>122</v>
      </c>
      <c r="C4501" s="92">
        <v>16660</v>
      </c>
      <c r="D4501" s="93">
        <v>45008</v>
      </c>
      <c r="E4501" s="94" t="s">
        <v>2115</v>
      </c>
      <c r="F4501" s="92" t="s">
        <v>1976</v>
      </c>
      <c r="G4501" s="122"/>
      <c r="H4501" s="95">
        <v>10000</v>
      </c>
      <c r="I4501" s="95">
        <f t="shared" si="76"/>
        <v>1369096.94</v>
      </c>
    </row>
    <row r="4502" spans="1:9" x14ac:dyDescent="0.25">
      <c r="A4502" t="s">
        <v>158</v>
      </c>
      <c r="B4502" s="92">
        <v>122</v>
      </c>
      <c r="C4502" s="92">
        <v>16661</v>
      </c>
      <c r="D4502" s="93">
        <v>45008</v>
      </c>
      <c r="E4502" s="94" t="s">
        <v>2119</v>
      </c>
      <c r="F4502" s="92" t="s">
        <v>1977</v>
      </c>
      <c r="G4502" s="122"/>
      <c r="H4502" s="95">
        <v>9000</v>
      </c>
      <c r="I4502" s="95">
        <f t="shared" si="76"/>
        <v>1360096.94</v>
      </c>
    </row>
    <row r="4503" spans="1:9" x14ac:dyDescent="0.25">
      <c r="A4503" t="s">
        <v>158</v>
      </c>
      <c r="B4503" s="92">
        <v>122</v>
      </c>
      <c r="C4503" s="92">
        <v>16662</v>
      </c>
      <c r="D4503" s="93">
        <v>45008</v>
      </c>
      <c r="E4503" s="94" t="s">
        <v>2114</v>
      </c>
      <c r="F4503" s="92" t="s">
        <v>3054</v>
      </c>
      <c r="G4503" s="122"/>
      <c r="H4503" s="95">
        <v>8000</v>
      </c>
      <c r="I4503" s="95">
        <f t="shared" si="76"/>
        <v>1352096.94</v>
      </c>
    </row>
    <row r="4504" spans="1:9" x14ac:dyDescent="0.25">
      <c r="B4504" s="92">
        <v>345</v>
      </c>
      <c r="C4504" s="92">
        <v>16663</v>
      </c>
      <c r="D4504" s="93">
        <v>45008</v>
      </c>
      <c r="E4504" s="94" t="s">
        <v>3544</v>
      </c>
      <c r="F4504" s="92" t="s">
        <v>2235</v>
      </c>
      <c r="G4504" s="122"/>
      <c r="H4504" s="95">
        <v>15000</v>
      </c>
      <c r="I4504" s="95">
        <f t="shared" si="76"/>
        <v>1337096.94</v>
      </c>
    </row>
    <row r="4505" spans="1:9" x14ac:dyDescent="0.25">
      <c r="A4505" t="s">
        <v>3588</v>
      </c>
      <c r="B4505" s="92"/>
      <c r="C4505" s="92">
        <v>15351</v>
      </c>
      <c r="D4505" s="93">
        <v>44537</v>
      </c>
      <c r="E4505" s="94" t="s">
        <v>2234</v>
      </c>
      <c r="F4505" s="92" t="s">
        <v>2235</v>
      </c>
      <c r="G4505" s="122">
        <v>15000</v>
      </c>
      <c r="H4505" s="95"/>
      <c r="I4505" s="95">
        <f t="shared" si="76"/>
        <v>1352096.94</v>
      </c>
    </row>
    <row r="4506" spans="1:9" x14ac:dyDescent="0.25">
      <c r="A4506" t="s">
        <v>158</v>
      </c>
      <c r="B4506" s="92">
        <v>421</v>
      </c>
      <c r="C4506" s="92">
        <v>16664</v>
      </c>
      <c r="D4506" s="93">
        <v>45012</v>
      </c>
      <c r="E4506" s="94" t="s">
        <v>1722</v>
      </c>
      <c r="F4506" s="92" t="s">
        <v>3520</v>
      </c>
      <c r="G4506" s="122"/>
      <c r="H4506" s="95">
        <v>5000</v>
      </c>
      <c r="I4506" s="95">
        <f t="shared" si="76"/>
        <v>1347096.94</v>
      </c>
    </row>
    <row r="4507" spans="1:9" x14ac:dyDescent="0.25">
      <c r="A4507" t="s">
        <v>158</v>
      </c>
      <c r="B4507" s="92">
        <v>221</v>
      </c>
      <c r="C4507" s="92">
        <v>16665</v>
      </c>
      <c r="D4507" s="93">
        <v>45012</v>
      </c>
      <c r="E4507" s="94" t="s">
        <v>1724</v>
      </c>
      <c r="F4507" s="92" t="s">
        <v>1641</v>
      </c>
      <c r="G4507" s="122"/>
      <c r="H4507" s="95">
        <v>27281.02</v>
      </c>
      <c r="I4507" s="95">
        <f t="shared" si="76"/>
        <v>1319815.92</v>
      </c>
    </row>
    <row r="4508" spans="1:9" x14ac:dyDescent="0.25">
      <c r="A4508" t="s">
        <v>158</v>
      </c>
      <c r="B4508" s="92">
        <v>213</v>
      </c>
      <c r="C4508" s="92">
        <v>16666</v>
      </c>
      <c r="D4508" s="93">
        <v>45012</v>
      </c>
      <c r="E4508" s="94" t="s">
        <v>3594</v>
      </c>
      <c r="F4508" s="92" t="s">
        <v>1257</v>
      </c>
      <c r="G4508" s="122"/>
      <c r="H4508" s="95">
        <v>21056</v>
      </c>
      <c r="I4508" s="95">
        <f t="shared" si="76"/>
        <v>1298759.92</v>
      </c>
    </row>
    <row r="4509" spans="1:9" x14ac:dyDescent="0.25">
      <c r="B4509" s="92">
        <v>426</v>
      </c>
      <c r="C4509" s="92">
        <v>16667</v>
      </c>
      <c r="D4509" s="93">
        <v>45013</v>
      </c>
      <c r="E4509" s="94" t="s">
        <v>3546</v>
      </c>
      <c r="F4509" s="92" t="s">
        <v>2343</v>
      </c>
      <c r="G4509" s="122"/>
      <c r="H4509" s="95">
        <v>37729</v>
      </c>
      <c r="I4509" s="95">
        <f t="shared" si="76"/>
        <v>1261030.92</v>
      </c>
    </row>
    <row r="4510" spans="1:9" x14ac:dyDescent="0.25">
      <c r="A4510" t="s">
        <v>158</v>
      </c>
      <c r="B4510" s="92">
        <v>427</v>
      </c>
      <c r="C4510" s="92">
        <v>16668</v>
      </c>
      <c r="D4510" s="93">
        <v>45013</v>
      </c>
      <c r="E4510" s="94" t="s">
        <v>3595</v>
      </c>
      <c r="F4510" s="92" t="s">
        <v>2602</v>
      </c>
      <c r="G4510" s="122"/>
      <c r="H4510" s="95">
        <v>16837</v>
      </c>
      <c r="I4510" s="95">
        <f t="shared" si="76"/>
        <v>1244193.92</v>
      </c>
    </row>
    <row r="4511" spans="1:9" x14ac:dyDescent="0.25">
      <c r="A4511" t="s">
        <v>158</v>
      </c>
      <c r="B4511" s="92">
        <v>241</v>
      </c>
      <c r="C4511" s="92">
        <v>16669</v>
      </c>
      <c r="D4511" s="93">
        <v>45013</v>
      </c>
      <c r="E4511" s="94" t="s">
        <v>3547</v>
      </c>
      <c r="F4511" s="92" t="s">
        <v>1884</v>
      </c>
      <c r="G4511" s="122"/>
      <c r="H4511" s="95">
        <v>53110</v>
      </c>
      <c r="I4511" s="95">
        <f t="shared" si="76"/>
        <v>1191083.92</v>
      </c>
    </row>
    <row r="4512" spans="1:9" x14ac:dyDescent="0.25">
      <c r="A4512" t="s">
        <v>158</v>
      </c>
      <c r="B4512" s="92">
        <v>426</v>
      </c>
      <c r="C4512" s="92">
        <v>16670</v>
      </c>
      <c r="D4512" s="93">
        <v>45013</v>
      </c>
      <c r="E4512" s="94" t="s">
        <v>2534</v>
      </c>
      <c r="F4512" s="92" t="s">
        <v>2087</v>
      </c>
      <c r="G4512" s="122"/>
      <c r="H4512" s="95">
        <v>28944</v>
      </c>
      <c r="I4512" s="95">
        <f t="shared" ref="I4512:I4575" si="77">+I4511+G4512-H4512</f>
        <v>1162139.92</v>
      </c>
    </row>
    <row r="4513" spans="1:9" x14ac:dyDescent="0.25">
      <c r="A4513" t="s">
        <v>158</v>
      </c>
      <c r="B4513" s="92">
        <v>426</v>
      </c>
      <c r="C4513" s="92">
        <v>16671</v>
      </c>
      <c r="D4513" s="93">
        <v>45013</v>
      </c>
      <c r="E4513" s="94" t="s">
        <v>3548</v>
      </c>
      <c r="F4513" s="92" t="s">
        <v>169</v>
      </c>
      <c r="G4513" s="122"/>
      <c r="H4513" s="95">
        <v>86033</v>
      </c>
      <c r="I4513" s="95">
        <f t="shared" si="77"/>
        <v>1076106.92</v>
      </c>
    </row>
    <row r="4514" spans="1:9" x14ac:dyDescent="0.25">
      <c r="A4514" t="s">
        <v>158</v>
      </c>
      <c r="B4514" s="92">
        <v>421</v>
      </c>
      <c r="C4514" s="92">
        <v>16672</v>
      </c>
      <c r="D4514" s="93">
        <v>45013</v>
      </c>
      <c r="E4514" s="94" t="s">
        <v>2036</v>
      </c>
      <c r="F4514" s="92" t="s">
        <v>2085</v>
      </c>
      <c r="G4514" s="122"/>
      <c r="H4514" s="95">
        <v>30400</v>
      </c>
      <c r="I4514" s="95">
        <f t="shared" si="77"/>
        <v>1045706.9199999999</v>
      </c>
    </row>
    <row r="4515" spans="1:9" x14ac:dyDescent="0.25">
      <c r="B4515" s="92">
        <v>122</v>
      </c>
      <c r="C4515" s="92">
        <v>16673</v>
      </c>
      <c r="D4515" s="93">
        <v>45013</v>
      </c>
      <c r="E4515" s="94" t="s">
        <v>2854</v>
      </c>
      <c r="F4515" s="92" t="s">
        <v>1937</v>
      </c>
      <c r="G4515" s="122"/>
      <c r="H4515" s="95">
        <v>20000</v>
      </c>
      <c r="I4515" s="95">
        <f t="shared" si="77"/>
        <v>1025706.9199999999</v>
      </c>
    </row>
    <row r="4516" spans="1:9" x14ac:dyDescent="0.25">
      <c r="B4516" s="92"/>
      <c r="C4516" s="92"/>
      <c r="D4516" s="93">
        <v>45013</v>
      </c>
      <c r="E4516" s="94" t="s">
        <v>148</v>
      </c>
      <c r="F4516" s="92" t="s">
        <v>148</v>
      </c>
      <c r="G4516" s="122">
        <v>1092087.5</v>
      </c>
      <c r="H4516" s="95"/>
      <c r="I4516" s="95">
        <f t="shared" si="77"/>
        <v>2117794.42</v>
      </c>
    </row>
    <row r="4517" spans="1:9" x14ac:dyDescent="0.25">
      <c r="B4517" s="92">
        <v>427</v>
      </c>
      <c r="C4517" s="92">
        <v>16674</v>
      </c>
      <c r="D4517" s="93">
        <v>45013</v>
      </c>
      <c r="E4517" s="94" t="s">
        <v>3549</v>
      </c>
      <c r="F4517" s="92" t="s">
        <v>2473</v>
      </c>
      <c r="G4517" s="122"/>
      <c r="H4517" s="95">
        <v>3198</v>
      </c>
      <c r="I4517" s="95">
        <f t="shared" si="77"/>
        <v>2114596.42</v>
      </c>
    </row>
    <row r="4518" spans="1:9" x14ac:dyDescent="0.25">
      <c r="B4518" s="92">
        <v>427</v>
      </c>
      <c r="C4518" s="92">
        <v>16675</v>
      </c>
      <c r="D4518" s="93">
        <v>45013</v>
      </c>
      <c r="E4518" s="94" t="s">
        <v>2485</v>
      </c>
      <c r="F4518" s="92" t="s">
        <v>1847</v>
      </c>
      <c r="G4518" s="122"/>
      <c r="H4518" s="95">
        <v>10925</v>
      </c>
      <c r="I4518" s="95">
        <f t="shared" si="77"/>
        <v>2103671.42</v>
      </c>
    </row>
    <row r="4519" spans="1:9" x14ac:dyDescent="0.25">
      <c r="A4519" t="s">
        <v>158</v>
      </c>
      <c r="B4519" s="92">
        <v>299</v>
      </c>
      <c r="C4519" s="92">
        <v>16676</v>
      </c>
      <c r="D4519" s="93">
        <v>45013</v>
      </c>
      <c r="E4519" s="94" t="s">
        <v>334</v>
      </c>
      <c r="F4519" s="92" t="s">
        <v>2091</v>
      </c>
      <c r="G4519" s="122"/>
      <c r="H4519" s="95">
        <v>6018.75</v>
      </c>
      <c r="I4519" s="95">
        <f t="shared" si="77"/>
        <v>2097652.67</v>
      </c>
    </row>
    <row r="4520" spans="1:9" x14ac:dyDescent="0.25">
      <c r="A4520" t="s">
        <v>158</v>
      </c>
      <c r="B4520" s="92">
        <v>299</v>
      </c>
      <c r="C4520" s="92">
        <v>16677</v>
      </c>
      <c r="D4520" s="93">
        <v>45013</v>
      </c>
      <c r="E4520" s="94" t="s">
        <v>334</v>
      </c>
      <c r="F4520" s="92" t="s">
        <v>2091</v>
      </c>
      <c r="G4520" s="122"/>
      <c r="H4520" s="95">
        <v>1985.75</v>
      </c>
      <c r="I4520" s="95">
        <f t="shared" si="77"/>
        <v>2095666.92</v>
      </c>
    </row>
    <row r="4521" spans="1:9" x14ac:dyDescent="0.25">
      <c r="B4521" s="92">
        <v>426</v>
      </c>
      <c r="C4521" s="92">
        <v>16678</v>
      </c>
      <c r="D4521" s="93">
        <v>45013</v>
      </c>
      <c r="E4521" s="94" t="s">
        <v>3551</v>
      </c>
      <c r="F4521" s="92" t="s">
        <v>1862</v>
      </c>
      <c r="G4521" s="122"/>
      <c r="H4521" s="95">
        <v>20000</v>
      </c>
      <c r="I4521" s="95">
        <f t="shared" si="77"/>
        <v>2075666.92</v>
      </c>
    </row>
    <row r="4522" spans="1:9" x14ac:dyDescent="0.25">
      <c r="A4522" t="s">
        <v>158</v>
      </c>
      <c r="B4522" s="92">
        <v>342</v>
      </c>
      <c r="C4522" s="92">
        <v>16679</v>
      </c>
      <c r="D4522" s="93">
        <v>45013</v>
      </c>
      <c r="E4522" s="94" t="s">
        <v>3550</v>
      </c>
      <c r="F4522" s="92" t="s">
        <v>3406</v>
      </c>
      <c r="G4522" s="122"/>
      <c r="H4522" s="95">
        <v>50000</v>
      </c>
      <c r="I4522" s="95">
        <f t="shared" si="77"/>
        <v>2025666.92</v>
      </c>
    </row>
    <row r="4523" spans="1:9" x14ac:dyDescent="0.25">
      <c r="B4523" s="92">
        <v>342</v>
      </c>
      <c r="C4523" s="92">
        <v>16680</v>
      </c>
      <c r="D4523" s="93">
        <v>45013</v>
      </c>
      <c r="E4523" s="94" t="s">
        <v>3552</v>
      </c>
      <c r="F4523" s="92" t="s">
        <v>3553</v>
      </c>
      <c r="G4523" s="122"/>
      <c r="H4523" s="95">
        <v>25000</v>
      </c>
      <c r="I4523" s="95">
        <f t="shared" si="77"/>
        <v>2000666.92</v>
      </c>
    </row>
    <row r="4524" spans="1:9" x14ac:dyDescent="0.25">
      <c r="B4524" s="92">
        <v>421</v>
      </c>
      <c r="C4524" s="92">
        <v>16681</v>
      </c>
      <c r="D4524" s="93">
        <v>45015</v>
      </c>
      <c r="E4524" s="94" t="s">
        <v>1722</v>
      </c>
      <c r="F4524" s="92" t="s">
        <v>3554</v>
      </c>
      <c r="G4524" s="122"/>
      <c r="H4524" s="95">
        <v>10000</v>
      </c>
      <c r="I4524" s="95">
        <f t="shared" si="77"/>
        <v>1990666.92</v>
      </c>
    </row>
    <row r="4525" spans="1:9" x14ac:dyDescent="0.25">
      <c r="B4525" s="92">
        <v>426</v>
      </c>
      <c r="C4525" s="92">
        <v>16682</v>
      </c>
      <c r="D4525" s="93">
        <v>45016</v>
      </c>
      <c r="E4525" s="94" t="s">
        <v>3555</v>
      </c>
      <c r="F4525" s="92" t="s">
        <v>1937</v>
      </c>
      <c r="G4525" s="122"/>
      <c r="H4525" s="95">
        <v>7880</v>
      </c>
      <c r="I4525" s="95">
        <f t="shared" si="77"/>
        <v>1982786.92</v>
      </c>
    </row>
    <row r="4526" spans="1:9" x14ac:dyDescent="0.25">
      <c r="B4526" s="92">
        <v>426</v>
      </c>
      <c r="C4526" s="92">
        <v>16683</v>
      </c>
      <c r="D4526" s="93">
        <v>45016</v>
      </c>
      <c r="E4526" s="94" t="s">
        <v>3556</v>
      </c>
      <c r="F4526" s="92" t="s">
        <v>3557</v>
      </c>
      <c r="G4526" s="122"/>
      <c r="H4526" s="95">
        <v>29800</v>
      </c>
      <c r="I4526" s="95">
        <f t="shared" si="77"/>
        <v>1952986.92</v>
      </c>
    </row>
    <row r="4527" spans="1:9" x14ac:dyDescent="0.25">
      <c r="B4527" s="92">
        <v>292</v>
      </c>
      <c r="C4527" s="92"/>
      <c r="D4527" s="93"/>
      <c r="E4527" s="94"/>
      <c r="F4527" s="92" t="s">
        <v>1858</v>
      </c>
      <c r="G4527" s="122"/>
      <c r="H4527" s="95">
        <v>2758.85</v>
      </c>
      <c r="I4527" s="95">
        <f t="shared" si="77"/>
        <v>1950228.0699999998</v>
      </c>
    </row>
    <row r="4528" spans="1:9" x14ac:dyDescent="0.25">
      <c r="B4528" s="92"/>
      <c r="C4528" s="92"/>
      <c r="D4528" s="93"/>
      <c r="E4528" s="94"/>
      <c r="F4528" s="92"/>
      <c r="G4528" s="122"/>
      <c r="H4528" s="95"/>
      <c r="I4528" s="95"/>
    </row>
    <row r="4529" spans="1:9" x14ac:dyDescent="0.25">
      <c r="B4529" s="92"/>
      <c r="C4529" s="92"/>
      <c r="D4529" s="93"/>
      <c r="E4529" s="94"/>
      <c r="F4529" s="92"/>
      <c r="G4529" s="122">
        <f>SUM(G4446:G4528)</f>
        <v>1229087.5</v>
      </c>
      <c r="H4529" s="95">
        <f>SUM(H4446:H4528)</f>
        <v>1222974.3700000001</v>
      </c>
      <c r="I4529" s="95"/>
    </row>
    <row r="4530" spans="1:9" ht="18" customHeight="1" x14ac:dyDescent="0.25">
      <c r="D4530" t="s">
        <v>3596</v>
      </c>
    </row>
    <row r="4531" spans="1:9" x14ac:dyDescent="0.25">
      <c r="A4531" t="s">
        <v>158</v>
      </c>
      <c r="B4531" s="92">
        <v>421</v>
      </c>
      <c r="C4531">
        <v>16684</v>
      </c>
      <c r="D4531" s="81">
        <v>45019</v>
      </c>
      <c r="E4531" s="49" t="s">
        <v>1885</v>
      </c>
      <c r="F4531" t="s">
        <v>3507</v>
      </c>
      <c r="H4531" s="3">
        <v>14204.87</v>
      </c>
      <c r="I4531" s="3">
        <f>+I4527+G4531-H4531</f>
        <v>1936023.1999999997</v>
      </c>
    </row>
    <row r="4532" spans="1:9" x14ac:dyDescent="0.25">
      <c r="A4532" t="s">
        <v>158</v>
      </c>
      <c r="B4532" s="92">
        <v>344</v>
      </c>
      <c r="C4532">
        <v>16685</v>
      </c>
      <c r="D4532" s="81">
        <v>45019</v>
      </c>
      <c r="E4532" s="49" t="s">
        <v>3558</v>
      </c>
      <c r="F4532" t="s">
        <v>2602</v>
      </c>
      <c r="H4532" s="3">
        <v>7345</v>
      </c>
      <c r="I4532" s="3">
        <f t="shared" si="77"/>
        <v>1928678.1999999997</v>
      </c>
    </row>
    <row r="4533" spans="1:9" x14ac:dyDescent="0.25">
      <c r="B4533" s="92"/>
      <c r="C4533">
        <v>16686</v>
      </c>
      <c r="D4533" s="81">
        <v>45019</v>
      </c>
      <c r="E4533" s="49" t="s">
        <v>43</v>
      </c>
      <c r="F4533" t="s">
        <v>43</v>
      </c>
      <c r="I4533" s="3">
        <f t="shared" si="77"/>
        <v>1928678.1999999997</v>
      </c>
    </row>
    <row r="4534" spans="1:9" x14ac:dyDescent="0.25">
      <c r="A4534" t="s">
        <v>158</v>
      </c>
      <c r="B4534" s="92">
        <v>421</v>
      </c>
      <c r="C4534">
        <v>16687</v>
      </c>
      <c r="D4534" s="81">
        <v>45019</v>
      </c>
      <c r="E4534" s="49" t="s">
        <v>3562</v>
      </c>
      <c r="F4534" t="s">
        <v>3561</v>
      </c>
      <c r="H4534" s="3">
        <v>5000</v>
      </c>
      <c r="I4534" s="3">
        <f t="shared" si="77"/>
        <v>1923678.1999999997</v>
      </c>
    </row>
    <row r="4535" spans="1:9" x14ac:dyDescent="0.25">
      <c r="A4535" t="s">
        <v>158</v>
      </c>
      <c r="B4535" s="92">
        <v>421</v>
      </c>
      <c r="C4535">
        <v>16688</v>
      </c>
      <c r="D4535" s="81">
        <v>45019</v>
      </c>
      <c r="E4535" s="49" t="s">
        <v>3563</v>
      </c>
      <c r="F4535" t="s">
        <v>3564</v>
      </c>
      <c r="H4535" s="3">
        <v>11080</v>
      </c>
      <c r="I4535" s="3">
        <f t="shared" si="77"/>
        <v>1912598.1999999997</v>
      </c>
    </row>
    <row r="4536" spans="1:9" x14ac:dyDescent="0.25">
      <c r="B4536" s="92">
        <v>345</v>
      </c>
      <c r="C4536">
        <v>16689</v>
      </c>
      <c r="D4536" s="81">
        <v>45019</v>
      </c>
      <c r="E4536" s="49" t="s">
        <v>3565</v>
      </c>
      <c r="F4536" t="s">
        <v>2049</v>
      </c>
      <c r="H4536" s="3">
        <v>4500</v>
      </c>
      <c r="I4536" s="3">
        <f t="shared" si="77"/>
        <v>1908098.1999999997</v>
      </c>
    </row>
    <row r="4537" spans="1:9" x14ac:dyDescent="0.25">
      <c r="A4537" t="s">
        <v>158</v>
      </c>
      <c r="B4537" s="92">
        <v>421</v>
      </c>
      <c r="C4537">
        <v>16690</v>
      </c>
      <c r="D4537" s="81">
        <v>45019</v>
      </c>
      <c r="E4537" s="49" t="s">
        <v>2848</v>
      </c>
      <c r="F4537" t="s">
        <v>2998</v>
      </c>
      <c r="H4537" s="3">
        <v>8000</v>
      </c>
      <c r="I4537" s="3">
        <f t="shared" si="77"/>
        <v>1900098.1999999997</v>
      </c>
    </row>
    <row r="4538" spans="1:9" x14ac:dyDescent="0.25">
      <c r="B4538" s="92">
        <v>421</v>
      </c>
      <c r="C4538">
        <v>16691</v>
      </c>
      <c r="D4538" s="81">
        <v>45019</v>
      </c>
      <c r="E4538" s="49" t="s">
        <v>2848</v>
      </c>
      <c r="F4538" t="s">
        <v>3566</v>
      </c>
      <c r="H4538" s="3">
        <v>20000</v>
      </c>
      <c r="I4538" s="3">
        <f t="shared" si="77"/>
        <v>1880098.1999999997</v>
      </c>
    </row>
    <row r="4539" spans="1:9" x14ac:dyDescent="0.25">
      <c r="A4539" t="s">
        <v>158</v>
      </c>
      <c r="B4539" s="92">
        <v>421</v>
      </c>
      <c r="C4539">
        <v>16692</v>
      </c>
      <c r="D4539" s="81">
        <v>45019</v>
      </c>
      <c r="E4539" s="49" t="s">
        <v>2848</v>
      </c>
      <c r="F4539" t="s">
        <v>2097</v>
      </c>
      <c r="H4539" s="3">
        <v>5000</v>
      </c>
      <c r="I4539" s="3">
        <f t="shared" si="77"/>
        <v>1875098.1999999997</v>
      </c>
    </row>
    <row r="4540" spans="1:9" x14ac:dyDescent="0.25">
      <c r="A4540" t="s">
        <v>158</v>
      </c>
      <c r="B4540" s="92">
        <v>421</v>
      </c>
      <c r="C4540">
        <v>16693</v>
      </c>
      <c r="D4540" s="81">
        <v>45019</v>
      </c>
      <c r="E4540" s="49" t="s">
        <v>3567</v>
      </c>
      <c r="F4540" t="s">
        <v>3568</v>
      </c>
      <c r="H4540" s="3">
        <v>9960</v>
      </c>
      <c r="I4540" s="3">
        <f t="shared" si="77"/>
        <v>1865138.1999999997</v>
      </c>
    </row>
    <row r="4541" spans="1:9" x14ac:dyDescent="0.25">
      <c r="B4541" s="92">
        <v>421</v>
      </c>
      <c r="C4541">
        <v>16694</v>
      </c>
      <c r="D4541" s="81">
        <v>45019</v>
      </c>
      <c r="E4541" s="49" t="s">
        <v>2848</v>
      </c>
      <c r="F4541" t="s">
        <v>3569</v>
      </c>
      <c r="H4541" s="3">
        <v>5000</v>
      </c>
      <c r="I4541" s="3">
        <f t="shared" si="77"/>
        <v>1860138.1999999997</v>
      </c>
    </row>
    <row r="4542" spans="1:9" x14ac:dyDescent="0.25">
      <c r="A4542" t="s">
        <v>158</v>
      </c>
      <c r="B4542" s="92">
        <v>421</v>
      </c>
      <c r="C4542">
        <v>16695</v>
      </c>
      <c r="D4542" s="81">
        <v>45019</v>
      </c>
      <c r="E4542" s="49" t="s">
        <v>3419</v>
      </c>
      <c r="F4542" t="s">
        <v>3570</v>
      </c>
      <c r="H4542" s="3">
        <v>4000</v>
      </c>
      <c r="I4542" s="3">
        <f t="shared" si="77"/>
        <v>1856138.1999999997</v>
      </c>
    </row>
    <row r="4543" spans="1:9" x14ac:dyDescent="0.25">
      <c r="A4543" t="s">
        <v>158</v>
      </c>
      <c r="B4543" s="92">
        <v>421</v>
      </c>
      <c r="C4543">
        <v>16696</v>
      </c>
      <c r="D4543" s="81">
        <v>45019</v>
      </c>
      <c r="E4543" s="49" t="s">
        <v>3419</v>
      </c>
      <c r="F4543" t="s">
        <v>3571</v>
      </c>
      <c r="H4543" s="3">
        <v>10000</v>
      </c>
      <c r="I4543" s="3">
        <f t="shared" si="77"/>
        <v>1846138.1999999997</v>
      </c>
    </row>
    <row r="4544" spans="1:9" x14ac:dyDescent="0.25">
      <c r="A4544" t="s">
        <v>158</v>
      </c>
      <c r="B4544" s="92">
        <v>421</v>
      </c>
      <c r="C4544">
        <v>16697</v>
      </c>
      <c r="D4544" s="81">
        <v>45019</v>
      </c>
      <c r="E4544" s="49" t="s">
        <v>3572</v>
      </c>
      <c r="F4544" t="s">
        <v>3573</v>
      </c>
      <c r="H4544" s="3">
        <v>5000</v>
      </c>
      <c r="I4544" s="3">
        <f t="shared" si="77"/>
        <v>1841138.1999999997</v>
      </c>
    </row>
    <row r="4545" spans="1:9" x14ac:dyDescent="0.25">
      <c r="A4545" t="s">
        <v>158</v>
      </c>
      <c r="B4545" s="92">
        <v>421</v>
      </c>
      <c r="C4545">
        <v>16698</v>
      </c>
      <c r="D4545" s="81">
        <v>45019</v>
      </c>
      <c r="E4545" s="49" t="s">
        <v>1722</v>
      </c>
      <c r="F4545" t="s">
        <v>3574</v>
      </c>
      <c r="H4545" s="3">
        <v>5000</v>
      </c>
      <c r="I4545" s="3">
        <f t="shared" si="77"/>
        <v>1836138.1999999997</v>
      </c>
    </row>
    <row r="4546" spans="1:9" x14ac:dyDescent="0.25">
      <c r="A4546" t="s">
        <v>158</v>
      </c>
      <c r="B4546" s="92">
        <v>421</v>
      </c>
      <c r="C4546">
        <v>16699</v>
      </c>
      <c r="D4546" s="81">
        <v>45019</v>
      </c>
      <c r="E4546" s="49" t="s">
        <v>3575</v>
      </c>
      <c r="F4546" t="s">
        <v>3576</v>
      </c>
      <c r="H4546" s="3">
        <v>41300</v>
      </c>
      <c r="I4546" s="3">
        <f t="shared" si="77"/>
        <v>1794838.1999999997</v>
      </c>
    </row>
    <row r="4547" spans="1:9" x14ac:dyDescent="0.25">
      <c r="A4547" t="s">
        <v>158</v>
      </c>
      <c r="B4547" s="92">
        <v>421</v>
      </c>
      <c r="C4547">
        <v>16700</v>
      </c>
      <c r="D4547" s="81">
        <v>45019</v>
      </c>
      <c r="E4547" s="49" t="s">
        <v>3577</v>
      </c>
      <c r="F4547" t="s">
        <v>2461</v>
      </c>
      <c r="H4547" s="3">
        <v>13181</v>
      </c>
      <c r="I4547" s="3">
        <f t="shared" si="77"/>
        <v>1781657.1999999997</v>
      </c>
    </row>
    <row r="4548" spans="1:9" x14ac:dyDescent="0.25">
      <c r="A4548" t="s">
        <v>158</v>
      </c>
      <c r="B4548" s="92">
        <v>345</v>
      </c>
      <c r="C4548">
        <v>16701</v>
      </c>
      <c r="D4548" s="81">
        <v>45026</v>
      </c>
      <c r="E4548" s="49" t="s">
        <v>3488</v>
      </c>
      <c r="F4548" t="s">
        <v>1765</v>
      </c>
      <c r="H4548" s="3">
        <v>6466</v>
      </c>
      <c r="I4548" s="3">
        <f t="shared" si="77"/>
        <v>1775191.1999999997</v>
      </c>
    </row>
    <row r="4549" spans="1:9" x14ac:dyDescent="0.25">
      <c r="A4549" t="s">
        <v>158</v>
      </c>
      <c r="B4549" s="92">
        <v>421</v>
      </c>
      <c r="C4549">
        <v>16702</v>
      </c>
      <c r="D4549" s="81">
        <v>45026</v>
      </c>
      <c r="E4549" s="49" t="s">
        <v>3584</v>
      </c>
      <c r="F4549" t="s">
        <v>3585</v>
      </c>
      <c r="H4549" s="3">
        <v>21600</v>
      </c>
      <c r="I4549" s="3">
        <f t="shared" si="77"/>
        <v>1753591.1999999997</v>
      </c>
    </row>
    <row r="4550" spans="1:9" x14ac:dyDescent="0.25">
      <c r="A4550" t="s">
        <v>158</v>
      </c>
      <c r="B4550" s="92">
        <v>421</v>
      </c>
      <c r="C4550">
        <v>16703</v>
      </c>
      <c r="D4550" s="81">
        <v>45027</v>
      </c>
      <c r="E4550" s="49" t="s">
        <v>1722</v>
      </c>
      <c r="F4550" t="s">
        <v>3586</v>
      </c>
      <c r="H4550" s="3">
        <v>10000</v>
      </c>
      <c r="I4550" s="3">
        <f t="shared" si="77"/>
        <v>1743591.1999999997</v>
      </c>
    </row>
    <row r="4551" spans="1:9" x14ac:dyDescent="0.25">
      <c r="A4551" t="s">
        <v>158</v>
      </c>
      <c r="B4551" s="92">
        <v>421</v>
      </c>
      <c r="C4551">
        <v>16704</v>
      </c>
      <c r="D4551" s="81">
        <v>45033</v>
      </c>
      <c r="E4551" s="49" t="s">
        <v>3559</v>
      </c>
      <c r="F4551" t="s">
        <v>3560</v>
      </c>
      <c r="H4551" s="3">
        <v>5000</v>
      </c>
      <c r="I4551" s="3">
        <f t="shared" si="77"/>
        <v>1738591.1999999997</v>
      </c>
    </row>
    <row r="4552" spans="1:9" x14ac:dyDescent="0.25">
      <c r="A4552" t="s">
        <v>158</v>
      </c>
      <c r="B4552" s="92">
        <v>345</v>
      </c>
      <c r="C4552">
        <v>16705</v>
      </c>
      <c r="D4552" s="81">
        <v>45033</v>
      </c>
      <c r="E4552" s="49" t="s">
        <v>1543</v>
      </c>
      <c r="F4552" t="s">
        <v>1257</v>
      </c>
      <c r="H4552" s="3">
        <v>20000</v>
      </c>
      <c r="I4552" s="3">
        <f t="shared" si="77"/>
        <v>1718591.1999999997</v>
      </c>
    </row>
    <row r="4553" spans="1:9" x14ac:dyDescent="0.25">
      <c r="B4553" s="92">
        <v>421</v>
      </c>
      <c r="C4553">
        <v>16706</v>
      </c>
      <c r="D4553" s="81">
        <v>45035</v>
      </c>
      <c r="E4553" s="49" t="s">
        <v>3589</v>
      </c>
      <c r="F4553" t="s">
        <v>3590</v>
      </c>
      <c r="H4553" s="3">
        <v>18000</v>
      </c>
      <c r="I4553" s="3">
        <f t="shared" si="77"/>
        <v>1700591.1999999997</v>
      </c>
    </row>
    <row r="4554" spans="1:9" x14ac:dyDescent="0.25">
      <c r="B4554" s="92"/>
      <c r="D4554" s="81">
        <v>45035</v>
      </c>
      <c r="E4554" s="49" t="s">
        <v>41</v>
      </c>
      <c r="F4554" t="s">
        <v>41</v>
      </c>
      <c r="G4554" s="108">
        <v>1092087.5</v>
      </c>
      <c r="I4554" s="3">
        <f t="shared" si="77"/>
        <v>2792678.6999999997</v>
      </c>
    </row>
    <row r="4555" spans="1:9" x14ac:dyDescent="0.25">
      <c r="A4555" t="s">
        <v>158</v>
      </c>
      <c r="B4555" s="92">
        <v>122</v>
      </c>
      <c r="C4555">
        <v>16707</v>
      </c>
      <c r="D4555" s="81">
        <v>45036</v>
      </c>
      <c r="E4555" s="49" t="s">
        <v>3597</v>
      </c>
      <c r="F4555" t="s">
        <v>3475</v>
      </c>
      <c r="H4555" s="3">
        <v>20000</v>
      </c>
      <c r="I4555" s="3">
        <f t="shared" si="77"/>
        <v>2772678.6999999997</v>
      </c>
    </row>
    <row r="4556" spans="1:9" x14ac:dyDescent="0.25">
      <c r="A4556" t="s">
        <v>158</v>
      </c>
      <c r="B4556" s="92">
        <v>122</v>
      </c>
      <c r="C4556">
        <v>16708</v>
      </c>
      <c r="D4556" s="81">
        <v>45036</v>
      </c>
      <c r="E4556" s="49" t="s">
        <v>2857</v>
      </c>
      <c r="F4556" t="s">
        <v>3299</v>
      </c>
      <c r="H4556" s="3">
        <v>20000</v>
      </c>
      <c r="I4556" s="3">
        <f t="shared" si="77"/>
        <v>2752678.6999999997</v>
      </c>
    </row>
    <row r="4557" spans="1:9" x14ac:dyDescent="0.25">
      <c r="A4557" t="s">
        <v>158</v>
      </c>
      <c r="B4557" s="92">
        <v>122</v>
      </c>
      <c r="C4557">
        <v>16709</v>
      </c>
      <c r="D4557" s="81">
        <v>45036</v>
      </c>
      <c r="E4557" s="49" t="s">
        <v>2121</v>
      </c>
      <c r="F4557" t="s">
        <v>2053</v>
      </c>
      <c r="H4557" s="3">
        <v>15000</v>
      </c>
      <c r="I4557" s="3">
        <f t="shared" si="77"/>
        <v>2737678.6999999997</v>
      </c>
    </row>
    <row r="4558" spans="1:9" x14ac:dyDescent="0.25">
      <c r="A4558" t="s">
        <v>158</v>
      </c>
      <c r="B4558" s="92">
        <v>122</v>
      </c>
      <c r="C4558">
        <v>16710</v>
      </c>
      <c r="D4558" s="81">
        <v>45036</v>
      </c>
      <c r="E4558" s="49" t="s">
        <v>2122</v>
      </c>
      <c r="F4558" t="s">
        <v>2054</v>
      </c>
      <c r="H4558" s="3">
        <v>15000</v>
      </c>
      <c r="I4558" s="3">
        <f t="shared" si="77"/>
        <v>2722678.6999999997</v>
      </c>
    </row>
    <row r="4559" spans="1:9" x14ac:dyDescent="0.25">
      <c r="A4559" t="s">
        <v>158</v>
      </c>
      <c r="B4559" s="92">
        <v>122</v>
      </c>
      <c r="C4559">
        <v>16711</v>
      </c>
      <c r="D4559" s="81">
        <v>45036</v>
      </c>
      <c r="E4559" s="49" t="s">
        <v>3598</v>
      </c>
      <c r="F4559" t="s">
        <v>1963</v>
      </c>
      <c r="H4559" s="3">
        <v>6000</v>
      </c>
      <c r="I4559" s="3">
        <f t="shared" si="77"/>
        <v>2716678.6999999997</v>
      </c>
    </row>
    <row r="4560" spans="1:9" x14ac:dyDescent="0.25">
      <c r="A4560" t="s">
        <v>158</v>
      </c>
      <c r="B4560" s="92">
        <v>122</v>
      </c>
      <c r="C4560">
        <v>16712</v>
      </c>
      <c r="D4560" s="81">
        <v>45036</v>
      </c>
      <c r="E4560" s="49" t="s">
        <v>2113</v>
      </c>
      <c r="F4560" t="s">
        <v>1893</v>
      </c>
      <c r="H4560" s="3">
        <v>15000</v>
      </c>
      <c r="I4560" s="3">
        <f t="shared" si="77"/>
        <v>2701678.6999999997</v>
      </c>
    </row>
    <row r="4561" spans="1:9" x14ac:dyDescent="0.25">
      <c r="A4561" t="s">
        <v>158</v>
      </c>
      <c r="B4561" s="92">
        <v>122</v>
      </c>
      <c r="C4561">
        <v>16713</v>
      </c>
      <c r="D4561" s="81">
        <v>45036</v>
      </c>
      <c r="E4561" s="49" t="s">
        <v>2113</v>
      </c>
      <c r="F4561" t="s">
        <v>1821</v>
      </c>
      <c r="H4561" s="3">
        <v>15000</v>
      </c>
      <c r="I4561" s="3">
        <f t="shared" si="77"/>
        <v>2686678.6999999997</v>
      </c>
    </row>
    <row r="4562" spans="1:9" x14ac:dyDescent="0.25">
      <c r="A4562" t="s">
        <v>158</v>
      </c>
      <c r="B4562" s="92">
        <v>122</v>
      </c>
      <c r="C4562">
        <v>16714</v>
      </c>
      <c r="D4562" s="81">
        <v>45036</v>
      </c>
      <c r="E4562" s="49" t="s">
        <v>2540</v>
      </c>
      <c r="F4562" t="s">
        <v>3599</v>
      </c>
      <c r="H4562" s="3">
        <v>12000</v>
      </c>
      <c r="I4562" s="3">
        <f t="shared" si="77"/>
        <v>2674678.6999999997</v>
      </c>
    </row>
    <row r="4563" spans="1:9" x14ac:dyDescent="0.25">
      <c r="A4563" t="s">
        <v>158</v>
      </c>
      <c r="B4563" s="92">
        <v>122</v>
      </c>
      <c r="C4563">
        <v>16715</v>
      </c>
      <c r="D4563" s="81">
        <v>45036</v>
      </c>
      <c r="E4563" s="49" t="s">
        <v>2113</v>
      </c>
      <c r="F4563" t="s">
        <v>2272</v>
      </c>
      <c r="H4563" s="3">
        <v>12000</v>
      </c>
      <c r="I4563" s="3">
        <f t="shared" si="77"/>
        <v>2662678.6999999997</v>
      </c>
    </row>
    <row r="4564" spans="1:9" x14ac:dyDescent="0.25">
      <c r="A4564" t="s">
        <v>158</v>
      </c>
      <c r="B4564" s="92">
        <v>122</v>
      </c>
      <c r="C4564">
        <v>16716</v>
      </c>
      <c r="D4564" s="81">
        <v>45036</v>
      </c>
      <c r="E4564" s="49" t="s">
        <v>3434</v>
      </c>
      <c r="F4564" t="s">
        <v>3435</v>
      </c>
      <c r="H4564" s="3">
        <v>12000</v>
      </c>
      <c r="I4564" s="3">
        <f t="shared" si="77"/>
        <v>2650678.6999999997</v>
      </c>
    </row>
    <row r="4565" spans="1:9" x14ac:dyDescent="0.25">
      <c r="A4565" t="s">
        <v>158</v>
      </c>
      <c r="B4565" s="92">
        <v>122</v>
      </c>
      <c r="C4565">
        <v>16717</v>
      </c>
      <c r="D4565" s="81">
        <v>45036</v>
      </c>
      <c r="E4565" s="49" t="s">
        <v>2117</v>
      </c>
      <c r="F4565" t="s">
        <v>2858</v>
      </c>
      <c r="H4565" s="3">
        <v>12000</v>
      </c>
      <c r="I4565" s="3">
        <f t="shared" si="77"/>
        <v>2638678.6999999997</v>
      </c>
    </row>
    <row r="4566" spans="1:9" x14ac:dyDescent="0.25">
      <c r="A4566" t="s">
        <v>158</v>
      </c>
      <c r="B4566" s="92">
        <v>122</v>
      </c>
      <c r="C4566">
        <v>16718</v>
      </c>
      <c r="D4566" s="81">
        <v>45036</v>
      </c>
      <c r="E4566" s="49" t="s">
        <v>2984</v>
      </c>
      <c r="F4566" t="s">
        <v>3600</v>
      </c>
      <c r="H4566" s="3">
        <v>12000</v>
      </c>
      <c r="I4566" s="3">
        <f t="shared" si="77"/>
        <v>2626678.6999999997</v>
      </c>
    </row>
    <row r="4567" spans="1:9" x14ac:dyDescent="0.25">
      <c r="A4567" t="s">
        <v>158</v>
      </c>
      <c r="B4567" s="92">
        <v>122</v>
      </c>
      <c r="C4567">
        <v>16719</v>
      </c>
      <c r="D4567" s="81">
        <v>45036</v>
      </c>
      <c r="E4567" s="49" t="s">
        <v>2118</v>
      </c>
      <c r="F4567" t="s">
        <v>1582</v>
      </c>
      <c r="H4567" s="3">
        <v>10000</v>
      </c>
      <c r="I4567" s="3">
        <f t="shared" si="77"/>
        <v>2616678.6999999997</v>
      </c>
    </row>
    <row r="4568" spans="1:9" x14ac:dyDescent="0.25">
      <c r="A4568" t="s">
        <v>158</v>
      </c>
      <c r="B4568" s="92">
        <v>122</v>
      </c>
      <c r="C4568">
        <v>16720</v>
      </c>
      <c r="D4568" s="81">
        <v>45036</v>
      </c>
      <c r="E4568" s="49" t="s">
        <v>2115</v>
      </c>
      <c r="F4568" t="s">
        <v>1976</v>
      </c>
      <c r="H4568" s="3">
        <v>10000</v>
      </c>
      <c r="I4568" s="3">
        <f t="shared" si="77"/>
        <v>2606678.6999999997</v>
      </c>
    </row>
    <row r="4569" spans="1:9" x14ac:dyDescent="0.25">
      <c r="A4569" t="s">
        <v>158</v>
      </c>
      <c r="B4569" s="92">
        <v>122</v>
      </c>
      <c r="C4569">
        <v>16721</v>
      </c>
      <c r="D4569" s="81">
        <v>45036</v>
      </c>
      <c r="E4569" s="49" t="s">
        <v>2857</v>
      </c>
      <c r="F4569" t="s">
        <v>1750</v>
      </c>
      <c r="H4569" s="3">
        <v>10000</v>
      </c>
      <c r="I4569" s="3">
        <f t="shared" si="77"/>
        <v>2596678.6999999997</v>
      </c>
    </row>
    <row r="4570" spans="1:9" x14ac:dyDescent="0.25">
      <c r="A4570" t="s">
        <v>158</v>
      </c>
      <c r="B4570" s="92">
        <v>122</v>
      </c>
      <c r="C4570">
        <v>16722</v>
      </c>
      <c r="D4570" s="81">
        <v>45036</v>
      </c>
      <c r="E4570" s="49" t="s">
        <v>2119</v>
      </c>
      <c r="F4570" t="s">
        <v>1977</v>
      </c>
      <c r="H4570" s="3">
        <v>9000</v>
      </c>
      <c r="I4570" s="3">
        <f t="shared" si="77"/>
        <v>2587678.6999999997</v>
      </c>
    </row>
    <row r="4571" spans="1:9" x14ac:dyDescent="0.25">
      <c r="A4571" t="s">
        <v>158</v>
      </c>
      <c r="B4571" s="92">
        <v>122</v>
      </c>
      <c r="C4571">
        <v>16723</v>
      </c>
      <c r="D4571" s="81">
        <v>45036</v>
      </c>
      <c r="E4571" s="49" t="s">
        <v>3601</v>
      </c>
      <c r="F4571" t="s">
        <v>1953</v>
      </c>
      <c r="H4571" s="3">
        <v>5000</v>
      </c>
      <c r="I4571" s="3">
        <f t="shared" si="77"/>
        <v>2582678.6999999997</v>
      </c>
    </row>
    <row r="4572" spans="1:9" x14ac:dyDescent="0.25">
      <c r="A4572" t="s">
        <v>158</v>
      </c>
      <c r="B4572" s="92">
        <v>122</v>
      </c>
      <c r="C4572">
        <v>16724</v>
      </c>
      <c r="D4572" s="81">
        <v>45036</v>
      </c>
      <c r="E4572" s="49" t="s">
        <v>2114</v>
      </c>
      <c r="F4572" t="s">
        <v>3054</v>
      </c>
      <c r="H4572" s="3">
        <v>8000</v>
      </c>
      <c r="I4572" s="3">
        <f t="shared" si="77"/>
        <v>2574678.6999999997</v>
      </c>
    </row>
    <row r="4573" spans="1:9" x14ac:dyDescent="0.25">
      <c r="A4573" t="s">
        <v>158</v>
      </c>
      <c r="B4573" s="92">
        <v>421</v>
      </c>
      <c r="C4573">
        <v>16725</v>
      </c>
      <c r="D4573" s="81">
        <v>45036</v>
      </c>
      <c r="E4573" s="49" t="s">
        <v>3602</v>
      </c>
      <c r="F4573" t="s">
        <v>2790</v>
      </c>
      <c r="H4573" s="3">
        <v>6000</v>
      </c>
      <c r="I4573" s="3">
        <f t="shared" si="77"/>
        <v>2568678.6999999997</v>
      </c>
    </row>
    <row r="4574" spans="1:9" x14ac:dyDescent="0.25">
      <c r="B4574" s="92">
        <v>122</v>
      </c>
      <c r="C4574">
        <v>16726</v>
      </c>
      <c r="D4574" s="81">
        <v>45036</v>
      </c>
      <c r="E4574" s="49" t="s">
        <v>2414</v>
      </c>
      <c r="F4574" t="s">
        <v>1937</v>
      </c>
      <c r="H4574" s="3">
        <v>20000</v>
      </c>
      <c r="I4574" s="3">
        <f t="shared" si="77"/>
        <v>2548678.6999999997</v>
      </c>
    </row>
    <row r="4575" spans="1:9" x14ac:dyDescent="0.25">
      <c r="B4575" s="92">
        <v>428</v>
      </c>
      <c r="C4575">
        <v>16727</v>
      </c>
      <c r="D4575" s="81">
        <v>45036</v>
      </c>
      <c r="E4575" s="49" t="s">
        <v>3603</v>
      </c>
      <c r="F4575" t="s">
        <v>3604</v>
      </c>
      <c r="H4575" s="3">
        <v>10000</v>
      </c>
      <c r="I4575" s="3">
        <f t="shared" si="77"/>
        <v>2538678.6999999997</v>
      </c>
    </row>
    <row r="4576" spans="1:9" x14ac:dyDescent="0.25">
      <c r="B4576" s="92">
        <v>428</v>
      </c>
      <c r="C4576">
        <v>16728</v>
      </c>
      <c r="D4576" s="81">
        <v>45036</v>
      </c>
      <c r="E4576" s="49" t="s">
        <v>3603</v>
      </c>
      <c r="F4576" t="s">
        <v>3605</v>
      </c>
      <c r="H4576" s="3">
        <v>10000</v>
      </c>
      <c r="I4576" s="3">
        <f t="shared" ref="I4576:I4640" si="78">+I4575+G4576-H4576</f>
        <v>2528678.6999999997</v>
      </c>
    </row>
    <row r="4577" spans="1:9" x14ac:dyDescent="0.25">
      <c r="B4577" s="92">
        <v>428</v>
      </c>
      <c r="C4577">
        <v>16729</v>
      </c>
      <c r="D4577" s="81">
        <v>45036</v>
      </c>
      <c r="E4577" s="49" t="s">
        <v>3603</v>
      </c>
      <c r="F4577" t="s">
        <v>3606</v>
      </c>
      <c r="H4577" s="3">
        <v>10000</v>
      </c>
      <c r="I4577" s="3">
        <f t="shared" si="78"/>
        <v>2518678.6999999997</v>
      </c>
    </row>
    <row r="4578" spans="1:9" x14ac:dyDescent="0.25">
      <c r="B4578" s="92">
        <v>421</v>
      </c>
      <c r="C4578">
        <v>16730</v>
      </c>
      <c r="D4578" s="81">
        <v>45036</v>
      </c>
      <c r="E4578" s="49" t="s">
        <v>3607</v>
      </c>
      <c r="F4578" t="s">
        <v>2607</v>
      </c>
      <c r="H4578" s="3">
        <v>5000</v>
      </c>
      <c r="I4578" s="3">
        <f t="shared" si="78"/>
        <v>2513678.6999999997</v>
      </c>
    </row>
    <row r="4579" spans="1:9" x14ac:dyDescent="0.25">
      <c r="B4579" s="92">
        <v>421</v>
      </c>
      <c r="C4579">
        <v>16731</v>
      </c>
      <c r="D4579" s="81">
        <v>45036</v>
      </c>
      <c r="E4579" s="49" t="s">
        <v>1722</v>
      </c>
      <c r="F4579" t="s">
        <v>3608</v>
      </c>
      <c r="H4579" s="3">
        <v>5000</v>
      </c>
      <c r="I4579" s="3">
        <f t="shared" si="78"/>
        <v>2508678.6999999997</v>
      </c>
    </row>
    <row r="4580" spans="1:9" x14ac:dyDescent="0.25">
      <c r="B4580" s="92">
        <v>221</v>
      </c>
      <c r="C4580">
        <v>16732</v>
      </c>
      <c r="D4580" s="81">
        <v>45040</v>
      </c>
      <c r="E4580" s="49" t="s">
        <v>1724</v>
      </c>
      <c r="F4580" t="s">
        <v>1641</v>
      </c>
      <c r="H4580" s="3">
        <v>29396.02</v>
      </c>
      <c r="I4580" s="3">
        <f t="shared" si="78"/>
        <v>2479282.6799999997</v>
      </c>
    </row>
    <row r="4581" spans="1:9" x14ac:dyDescent="0.25">
      <c r="A4581" t="s">
        <v>158</v>
      </c>
      <c r="B4581" s="92">
        <v>213</v>
      </c>
      <c r="C4581">
        <v>16733</v>
      </c>
      <c r="D4581" s="81">
        <v>45040</v>
      </c>
      <c r="E4581" s="49" t="s">
        <v>2781</v>
      </c>
      <c r="F4581" t="s">
        <v>1257</v>
      </c>
      <c r="H4581" s="3">
        <v>19032</v>
      </c>
      <c r="I4581" s="3">
        <f t="shared" si="78"/>
        <v>2460250.6799999997</v>
      </c>
    </row>
    <row r="4582" spans="1:9" x14ac:dyDescent="0.25">
      <c r="B4582" s="92">
        <v>421</v>
      </c>
      <c r="C4582">
        <v>16734</v>
      </c>
      <c r="D4582" s="81">
        <v>45040</v>
      </c>
      <c r="E4582" s="49" t="s">
        <v>62</v>
      </c>
      <c r="F4582" t="s">
        <v>3609</v>
      </c>
      <c r="H4582" s="3">
        <v>5000</v>
      </c>
      <c r="I4582" s="3">
        <f t="shared" si="78"/>
        <v>2455250.6799999997</v>
      </c>
    </row>
    <row r="4583" spans="1:9" x14ac:dyDescent="0.25">
      <c r="A4583" t="s">
        <v>158</v>
      </c>
      <c r="B4583" s="92">
        <v>421</v>
      </c>
      <c r="C4583">
        <v>16735</v>
      </c>
      <c r="D4583" s="81">
        <v>45040</v>
      </c>
      <c r="E4583" s="49" t="s">
        <v>3610</v>
      </c>
      <c r="F4583" t="s">
        <v>3611</v>
      </c>
      <c r="H4583" s="3">
        <v>15000</v>
      </c>
      <c r="I4583" s="3">
        <f t="shared" si="78"/>
        <v>2440250.6799999997</v>
      </c>
    </row>
    <row r="4584" spans="1:9" x14ac:dyDescent="0.25">
      <c r="B4584" s="92">
        <v>421</v>
      </c>
      <c r="C4584">
        <v>16736</v>
      </c>
      <c r="D4584" s="81">
        <v>45040</v>
      </c>
      <c r="E4584" s="49" t="s">
        <v>62</v>
      </c>
      <c r="F4584" t="s">
        <v>3047</v>
      </c>
      <c r="H4584" s="3">
        <v>5000</v>
      </c>
      <c r="I4584" s="3">
        <f t="shared" si="78"/>
        <v>2435250.6799999997</v>
      </c>
    </row>
    <row r="4585" spans="1:9" x14ac:dyDescent="0.25">
      <c r="B4585" s="92">
        <v>293</v>
      </c>
      <c r="C4585">
        <v>16737</v>
      </c>
      <c r="D4585" s="81">
        <v>45040</v>
      </c>
      <c r="E4585" s="49" t="s">
        <v>3612</v>
      </c>
      <c r="F4585" t="s">
        <v>3013</v>
      </c>
      <c r="H4585" s="3">
        <v>4750</v>
      </c>
      <c r="I4585" s="3">
        <f t="shared" si="78"/>
        <v>2430500.6799999997</v>
      </c>
    </row>
    <row r="4586" spans="1:9" x14ac:dyDescent="0.25">
      <c r="A4586" t="s">
        <v>158</v>
      </c>
      <c r="B4586" s="92">
        <v>426</v>
      </c>
      <c r="C4586">
        <v>16738</v>
      </c>
      <c r="D4586" s="81">
        <v>45040</v>
      </c>
      <c r="E4586" s="49" t="s">
        <v>3613</v>
      </c>
      <c r="F4586" t="s">
        <v>1257</v>
      </c>
      <c r="H4586" s="3">
        <v>125771</v>
      </c>
      <c r="I4586" s="3">
        <f t="shared" si="78"/>
        <v>2304729.6799999997</v>
      </c>
    </row>
    <row r="4587" spans="1:9" x14ac:dyDescent="0.25">
      <c r="A4587" t="s">
        <v>158</v>
      </c>
      <c r="B4587" s="92">
        <v>293</v>
      </c>
      <c r="C4587">
        <v>16739</v>
      </c>
      <c r="D4587" s="81">
        <v>45040</v>
      </c>
      <c r="E4587" s="49" t="s">
        <v>3614</v>
      </c>
      <c r="F4587" t="s">
        <v>2133</v>
      </c>
      <c r="H4587" s="3">
        <v>18000</v>
      </c>
      <c r="I4587" s="3">
        <f t="shared" si="78"/>
        <v>2286729.6799999997</v>
      </c>
    </row>
    <row r="4588" spans="1:9" x14ac:dyDescent="0.25">
      <c r="A4588" t="s">
        <v>158</v>
      </c>
      <c r="B4588" s="92">
        <v>426</v>
      </c>
      <c r="C4588">
        <v>16740</v>
      </c>
      <c r="D4588" s="81">
        <v>45040</v>
      </c>
      <c r="E4588" s="49" t="s">
        <v>3613</v>
      </c>
      <c r="F4588" t="s">
        <v>1257</v>
      </c>
      <c r="H4588" s="3">
        <v>30000</v>
      </c>
      <c r="I4588" s="3">
        <f t="shared" si="78"/>
        <v>2256729.6799999997</v>
      </c>
    </row>
    <row r="4589" spans="1:9" x14ac:dyDescent="0.25">
      <c r="A4589" t="s">
        <v>158</v>
      </c>
      <c r="B4589" s="92">
        <v>426</v>
      </c>
      <c r="C4589">
        <v>16741</v>
      </c>
      <c r="D4589" s="81">
        <v>45040</v>
      </c>
      <c r="E4589" s="49" t="s">
        <v>3613</v>
      </c>
      <c r="F4589" t="s">
        <v>3615</v>
      </c>
      <c r="H4589" s="3">
        <v>83620</v>
      </c>
      <c r="I4589" s="3">
        <f t="shared" si="78"/>
        <v>2173109.6799999997</v>
      </c>
    </row>
    <row r="4590" spans="1:9" x14ac:dyDescent="0.25">
      <c r="A4590" t="s">
        <v>158</v>
      </c>
      <c r="B4590" s="92">
        <v>426</v>
      </c>
      <c r="C4590">
        <v>16742</v>
      </c>
      <c r="D4590" s="81">
        <v>45040</v>
      </c>
      <c r="E4590" s="49" t="s">
        <v>3616</v>
      </c>
      <c r="F4590" t="s">
        <v>3617</v>
      </c>
      <c r="H4590" s="3">
        <v>10000</v>
      </c>
      <c r="I4590" s="3">
        <f t="shared" si="78"/>
        <v>2163109.6799999997</v>
      </c>
    </row>
    <row r="4591" spans="1:9" x14ac:dyDescent="0.25">
      <c r="B4591" s="92">
        <v>426</v>
      </c>
      <c r="C4591">
        <v>16743</v>
      </c>
      <c r="D4591" s="81">
        <v>45042</v>
      </c>
      <c r="E4591" s="49" t="s">
        <v>3618</v>
      </c>
      <c r="F4591" t="s">
        <v>3386</v>
      </c>
      <c r="H4591" s="3">
        <v>12000</v>
      </c>
      <c r="I4591" s="3">
        <f t="shared" si="78"/>
        <v>2151109.6799999997</v>
      </c>
    </row>
    <row r="4592" spans="1:9" x14ac:dyDescent="0.25">
      <c r="B4592" s="92">
        <v>426</v>
      </c>
      <c r="C4592">
        <v>16744</v>
      </c>
      <c r="D4592" s="81">
        <v>45042</v>
      </c>
      <c r="E4592" s="49" t="s">
        <v>3619</v>
      </c>
      <c r="F4592" t="s">
        <v>3620</v>
      </c>
      <c r="H4592" s="3">
        <v>4500</v>
      </c>
      <c r="I4592" s="3">
        <f t="shared" si="78"/>
        <v>2146609.6799999997</v>
      </c>
    </row>
    <row r="4593" spans="1:9" x14ac:dyDescent="0.25">
      <c r="B4593" s="92">
        <v>343</v>
      </c>
      <c r="C4593">
        <v>16745</v>
      </c>
      <c r="D4593" s="81">
        <v>45042</v>
      </c>
      <c r="E4593" s="49" t="s">
        <v>43</v>
      </c>
      <c r="F4593" t="s">
        <v>43</v>
      </c>
      <c r="I4593" s="3">
        <f t="shared" si="78"/>
        <v>2146609.6799999997</v>
      </c>
    </row>
    <row r="4594" spans="1:9" x14ac:dyDescent="0.25">
      <c r="B4594" s="92">
        <v>342</v>
      </c>
      <c r="C4594">
        <v>16746</v>
      </c>
      <c r="D4594" s="81">
        <v>45042</v>
      </c>
      <c r="E4594" s="49" t="s">
        <v>1769</v>
      </c>
      <c r="F4594" t="s">
        <v>3406</v>
      </c>
      <c r="H4594" s="3">
        <v>50000</v>
      </c>
      <c r="I4594" s="3">
        <f t="shared" si="78"/>
        <v>2096609.6799999997</v>
      </c>
    </row>
    <row r="4595" spans="1:9" x14ac:dyDescent="0.25">
      <c r="B4595" s="92">
        <v>342</v>
      </c>
      <c r="C4595">
        <v>16747</v>
      </c>
      <c r="D4595" s="81">
        <v>45044</v>
      </c>
      <c r="E4595" s="49" t="s">
        <v>1769</v>
      </c>
      <c r="F4595" t="s">
        <v>3553</v>
      </c>
      <c r="H4595" s="3">
        <v>25000</v>
      </c>
      <c r="I4595" s="3">
        <f t="shared" si="78"/>
        <v>2071609.6799999997</v>
      </c>
    </row>
    <row r="4596" spans="1:9" x14ac:dyDescent="0.25">
      <c r="B4596" s="92">
        <v>426</v>
      </c>
      <c r="C4596" s="123">
        <v>16295</v>
      </c>
      <c r="D4596" s="135">
        <v>44888</v>
      </c>
      <c r="E4596" s="136" t="s">
        <v>3659</v>
      </c>
      <c r="F4596" s="123" t="s">
        <v>3658</v>
      </c>
      <c r="G4596" s="137"/>
      <c r="H4596" s="138">
        <v>30100.3</v>
      </c>
      <c r="I4596" s="3">
        <f t="shared" si="78"/>
        <v>2041509.3799999997</v>
      </c>
    </row>
    <row r="4597" spans="1:9" x14ac:dyDescent="0.25">
      <c r="B4597" s="92">
        <v>292</v>
      </c>
      <c r="F4597" s="92" t="s">
        <v>1858</v>
      </c>
      <c r="H4597" s="3">
        <v>1702.78</v>
      </c>
      <c r="I4597" s="3">
        <f t="shared" si="78"/>
        <v>2039806.5999999996</v>
      </c>
    </row>
    <row r="4599" spans="1:9" x14ac:dyDescent="0.25">
      <c r="G4599" s="108">
        <v>1092087.5</v>
      </c>
      <c r="H4599" s="3">
        <f>SUM(H4531:H4598)</f>
        <v>1002508.9700000001</v>
      </c>
    </row>
    <row r="4601" spans="1:9" x14ac:dyDescent="0.25">
      <c r="A4601" t="s">
        <v>158</v>
      </c>
      <c r="B4601" s="92">
        <v>426</v>
      </c>
      <c r="C4601" s="92">
        <v>16748</v>
      </c>
      <c r="D4601" s="93">
        <v>45047</v>
      </c>
      <c r="E4601" s="94" t="s">
        <v>3622</v>
      </c>
      <c r="F4601" s="92" t="s">
        <v>1884</v>
      </c>
      <c r="G4601" s="122"/>
      <c r="H4601" s="95">
        <v>7684</v>
      </c>
      <c r="I4601" s="95">
        <f>+I4597+G4601-H4601</f>
        <v>2032122.5999999996</v>
      </c>
    </row>
    <row r="4602" spans="1:9" x14ac:dyDescent="0.25">
      <c r="A4602" t="s">
        <v>158</v>
      </c>
      <c r="B4602" s="92">
        <v>293</v>
      </c>
      <c r="C4602" s="92">
        <v>16749</v>
      </c>
      <c r="D4602" s="93">
        <v>45047</v>
      </c>
      <c r="E4602" s="94" t="s">
        <v>3623</v>
      </c>
      <c r="F4602" s="92" t="s">
        <v>3286</v>
      </c>
      <c r="G4602" s="122"/>
      <c r="H4602" s="95">
        <v>20000</v>
      </c>
      <c r="I4602" s="95">
        <f t="shared" si="78"/>
        <v>2012122.5999999996</v>
      </c>
    </row>
    <row r="4603" spans="1:9" x14ac:dyDescent="0.25">
      <c r="A4603" t="s">
        <v>158</v>
      </c>
      <c r="B4603" s="92">
        <v>343</v>
      </c>
      <c r="C4603" s="92">
        <v>16750</v>
      </c>
      <c r="D4603" s="93">
        <v>45047</v>
      </c>
      <c r="E4603" s="94" t="s">
        <v>3624</v>
      </c>
      <c r="F4603" s="92" t="s">
        <v>3625</v>
      </c>
      <c r="G4603" s="122"/>
      <c r="H4603" s="95">
        <v>14000</v>
      </c>
      <c r="I4603" s="95">
        <f t="shared" si="78"/>
        <v>1998122.5999999996</v>
      </c>
    </row>
    <row r="4604" spans="1:9" x14ac:dyDescent="0.25">
      <c r="A4604" t="s">
        <v>158</v>
      </c>
      <c r="B4604" s="92">
        <v>421</v>
      </c>
      <c r="C4604" s="92">
        <v>16751</v>
      </c>
      <c r="D4604" s="93">
        <v>45047</v>
      </c>
      <c r="E4604" s="94" t="s">
        <v>3626</v>
      </c>
      <c r="F4604" s="92" t="s">
        <v>3627</v>
      </c>
      <c r="G4604" s="122"/>
      <c r="H4604" s="95">
        <v>5000</v>
      </c>
      <c r="I4604" s="95">
        <f t="shared" si="78"/>
        <v>1993122.5999999996</v>
      </c>
    </row>
    <row r="4605" spans="1:9" x14ac:dyDescent="0.25">
      <c r="B4605" s="92">
        <v>421</v>
      </c>
      <c r="C4605" s="92">
        <v>16752</v>
      </c>
      <c r="D4605" s="93">
        <v>45047</v>
      </c>
      <c r="E4605" s="94" t="s">
        <v>3626</v>
      </c>
      <c r="F4605" s="92" t="s">
        <v>3628</v>
      </c>
      <c r="G4605" s="122"/>
      <c r="H4605" s="95">
        <v>10000</v>
      </c>
      <c r="I4605" s="95">
        <f t="shared" si="78"/>
        <v>1983122.5999999996</v>
      </c>
    </row>
    <row r="4606" spans="1:9" x14ac:dyDescent="0.25">
      <c r="A4606" t="s">
        <v>158</v>
      </c>
      <c r="B4606" s="92">
        <v>421</v>
      </c>
      <c r="C4606" s="92">
        <v>16753</v>
      </c>
      <c r="D4606" s="93">
        <v>45047</v>
      </c>
      <c r="E4606" s="94" t="s">
        <v>3629</v>
      </c>
      <c r="F4606" s="92" t="s">
        <v>3630</v>
      </c>
      <c r="G4606" s="122"/>
      <c r="H4606" s="95">
        <v>20000</v>
      </c>
      <c r="I4606" s="95">
        <f t="shared" si="78"/>
        <v>1963122.5999999996</v>
      </c>
    </row>
    <row r="4607" spans="1:9" x14ac:dyDescent="0.25">
      <c r="B4607" s="92"/>
      <c r="C4607" s="92">
        <v>16754</v>
      </c>
      <c r="D4607" s="93">
        <v>45047</v>
      </c>
      <c r="E4607" s="94" t="s">
        <v>43</v>
      </c>
      <c r="F4607" s="92" t="s">
        <v>43</v>
      </c>
      <c r="G4607" s="122"/>
      <c r="H4607" s="95"/>
      <c r="I4607" s="95">
        <f t="shared" si="78"/>
        <v>1963122.5999999996</v>
      </c>
    </row>
    <row r="4608" spans="1:9" x14ac:dyDescent="0.25">
      <c r="A4608" t="s">
        <v>158</v>
      </c>
      <c r="B4608" s="92">
        <v>421</v>
      </c>
      <c r="C4608" s="92">
        <v>16755</v>
      </c>
      <c r="D4608" s="93">
        <v>45047</v>
      </c>
      <c r="E4608" s="94" t="s">
        <v>3631</v>
      </c>
      <c r="F4608" s="92" t="s">
        <v>3632</v>
      </c>
      <c r="G4608" s="122"/>
      <c r="H4608" s="95">
        <v>20000</v>
      </c>
      <c r="I4608" s="95">
        <f t="shared" si="78"/>
        <v>1943122.5999999996</v>
      </c>
    </row>
    <row r="4609" spans="1:9" x14ac:dyDescent="0.25">
      <c r="B4609" s="92">
        <v>421</v>
      </c>
      <c r="C4609" s="92">
        <v>16756</v>
      </c>
      <c r="D4609" s="93">
        <v>45047</v>
      </c>
      <c r="E4609" s="94" t="s">
        <v>3626</v>
      </c>
      <c r="F4609" s="92" t="s">
        <v>3633</v>
      </c>
      <c r="G4609" s="122"/>
      <c r="H4609" s="95">
        <v>10000</v>
      </c>
      <c r="I4609" s="95">
        <f t="shared" si="78"/>
        <v>1933122.5999999996</v>
      </c>
    </row>
    <row r="4610" spans="1:9" x14ac:dyDescent="0.25">
      <c r="A4610" t="s">
        <v>158</v>
      </c>
      <c r="B4610" s="92">
        <v>345</v>
      </c>
      <c r="C4610" s="92">
        <v>16757</v>
      </c>
      <c r="D4610" s="93">
        <v>45047</v>
      </c>
      <c r="E4610" s="94" t="s">
        <v>1543</v>
      </c>
      <c r="F4610" s="92" t="s">
        <v>1939</v>
      </c>
      <c r="G4610" s="122"/>
      <c r="H4610" s="95">
        <v>20000</v>
      </c>
      <c r="I4610" s="95">
        <f t="shared" si="78"/>
        <v>1913122.5999999996</v>
      </c>
    </row>
    <row r="4611" spans="1:9" x14ac:dyDescent="0.25">
      <c r="A4611" t="s">
        <v>158</v>
      </c>
      <c r="B4611" s="92">
        <v>421</v>
      </c>
      <c r="C4611" s="92">
        <v>16758</v>
      </c>
      <c r="D4611" s="93">
        <v>45047</v>
      </c>
      <c r="E4611" s="94" t="s">
        <v>3634</v>
      </c>
      <c r="F4611" s="92" t="s">
        <v>441</v>
      </c>
      <c r="G4611" s="122"/>
      <c r="H4611" s="95">
        <v>10000</v>
      </c>
      <c r="I4611" s="95">
        <f t="shared" si="78"/>
        <v>1903122.5999999996</v>
      </c>
    </row>
    <row r="4612" spans="1:9" x14ac:dyDescent="0.25">
      <c r="A4612" t="s">
        <v>158</v>
      </c>
      <c r="B4612" s="92">
        <v>426</v>
      </c>
      <c r="C4612" s="92">
        <v>16759</v>
      </c>
      <c r="D4612" s="93">
        <v>45048</v>
      </c>
      <c r="E4612" s="94" t="s">
        <v>3635</v>
      </c>
      <c r="F4612" s="92" t="s">
        <v>3636</v>
      </c>
      <c r="G4612" s="122"/>
      <c r="H4612" s="95">
        <v>7000</v>
      </c>
      <c r="I4612" s="95">
        <f t="shared" si="78"/>
        <v>1896122.5999999996</v>
      </c>
    </row>
    <row r="4613" spans="1:9" x14ac:dyDescent="0.25">
      <c r="B4613" s="92">
        <v>421</v>
      </c>
      <c r="C4613" s="92">
        <v>16760</v>
      </c>
      <c r="D4613" s="93">
        <v>45048</v>
      </c>
      <c r="E4613" s="94" t="s">
        <v>1722</v>
      </c>
      <c r="F4613" s="92" t="s">
        <v>3637</v>
      </c>
      <c r="G4613" s="122"/>
      <c r="H4613" s="95">
        <v>10000</v>
      </c>
      <c r="I4613" s="95">
        <f t="shared" si="78"/>
        <v>1886122.5999999996</v>
      </c>
    </row>
    <row r="4614" spans="1:9" x14ac:dyDescent="0.25">
      <c r="A4614" t="s">
        <v>158</v>
      </c>
      <c r="B4614" s="92">
        <v>427</v>
      </c>
      <c r="C4614" s="92">
        <v>16761</v>
      </c>
      <c r="D4614" s="93">
        <v>45049</v>
      </c>
      <c r="E4614" s="94" t="s">
        <v>3638</v>
      </c>
      <c r="F4614" s="92" t="s">
        <v>1939</v>
      </c>
      <c r="G4614" s="122"/>
      <c r="H4614" s="95">
        <v>23000</v>
      </c>
      <c r="I4614" s="95">
        <f t="shared" si="78"/>
        <v>1863122.5999999996</v>
      </c>
    </row>
    <row r="4615" spans="1:9" x14ac:dyDescent="0.25">
      <c r="A4615" t="s">
        <v>158</v>
      </c>
      <c r="B4615" s="92">
        <v>426</v>
      </c>
      <c r="C4615" s="92">
        <v>16762</v>
      </c>
      <c r="D4615" s="93">
        <v>45049</v>
      </c>
      <c r="E4615" s="94" t="s">
        <v>3639</v>
      </c>
      <c r="F4615" s="92" t="s">
        <v>1939</v>
      </c>
      <c r="G4615" s="122"/>
      <c r="H4615" s="95">
        <v>10630</v>
      </c>
      <c r="I4615" s="95">
        <f t="shared" si="78"/>
        <v>1852492.5999999996</v>
      </c>
    </row>
    <row r="4616" spans="1:9" x14ac:dyDescent="0.25">
      <c r="A4616" t="s">
        <v>158</v>
      </c>
      <c r="B4616" s="92">
        <v>426</v>
      </c>
      <c r="C4616" s="92">
        <v>16763</v>
      </c>
      <c r="D4616" s="93">
        <v>45049</v>
      </c>
      <c r="E4616" s="94" t="s">
        <v>3640</v>
      </c>
      <c r="F4616" s="92" t="s">
        <v>1935</v>
      </c>
      <c r="G4616" s="122"/>
      <c r="H4616" s="95">
        <v>28500</v>
      </c>
      <c r="I4616" s="95">
        <f t="shared" si="78"/>
        <v>1823992.5999999996</v>
      </c>
    </row>
    <row r="4617" spans="1:9" x14ac:dyDescent="0.25">
      <c r="A4617" t="s">
        <v>158</v>
      </c>
      <c r="B4617" s="92">
        <v>421</v>
      </c>
      <c r="C4617" s="92">
        <v>16764</v>
      </c>
      <c r="D4617" s="93">
        <v>45049</v>
      </c>
      <c r="E4617" s="94" t="s">
        <v>3641</v>
      </c>
      <c r="F4617" s="92" t="s">
        <v>3642</v>
      </c>
      <c r="G4617" s="122"/>
      <c r="H4617" s="95">
        <v>8000</v>
      </c>
      <c r="I4617" s="95">
        <f t="shared" si="78"/>
        <v>1815992.5999999996</v>
      </c>
    </row>
    <row r="4618" spans="1:9" x14ac:dyDescent="0.25">
      <c r="A4618" t="s">
        <v>158</v>
      </c>
      <c r="B4618" s="92">
        <v>426</v>
      </c>
      <c r="C4618" s="92">
        <v>16765</v>
      </c>
      <c r="D4618" s="93">
        <v>45049</v>
      </c>
      <c r="E4618" s="94" t="s">
        <v>3643</v>
      </c>
      <c r="F4618" s="92" t="s">
        <v>3644</v>
      </c>
      <c r="G4618" s="122"/>
      <c r="H4618" s="95">
        <v>6000</v>
      </c>
      <c r="I4618" s="95">
        <f t="shared" si="78"/>
        <v>1809992.5999999996</v>
      </c>
    </row>
    <row r="4619" spans="1:9" x14ac:dyDescent="0.25">
      <c r="A4619" t="s">
        <v>158</v>
      </c>
      <c r="B4619" s="92">
        <v>426</v>
      </c>
      <c r="C4619" s="92">
        <v>16766</v>
      </c>
      <c r="D4619" s="93">
        <v>45051</v>
      </c>
      <c r="E4619" s="94" t="s">
        <v>3645</v>
      </c>
      <c r="F4619" s="92" t="s">
        <v>3646</v>
      </c>
      <c r="G4619" s="122"/>
      <c r="H4619" s="95">
        <v>6000</v>
      </c>
      <c r="I4619" s="95">
        <f t="shared" si="78"/>
        <v>1803992.5999999996</v>
      </c>
    </row>
    <row r="4620" spans="1:9" x14ac:dyDescent="0.25">
      <c r="A4620" t="s">
        <v>158</v>
      </c>
      <c r="B4620" s="92">
        <v>421</v>
      </c>
      <c r="C4620" s="92">
        <v>16767</v>
      </c>
      <c r="D4620" s="93">
        <v>45054</v>
      </c>
      <c r="E4620" s="94" t="s">
        <v>1885</v>
      </c>
      <c r="F4620" s="92" t="s">
        <v>3507</v>
      </c>
      <c r="G4620" s="122"/>
      <c r="H4620" s="95">
        <v>10451</v>
      </c>
      <c r="I4620" s="95">
        <f t="shared" si="78"/>
        <v>1793541.5999999996</v>
      </c>
    </row>
    <row r="4621" spans="1:9" x14ac:dyDescent="0.25">
      <c r="A4621" t="s">
        <v>158</v>
      </c>
      <c r="B4621" s="92">
        <v>426</v>
      </c>
      <c r="C4621" s="92">
        <v>16768</v>
      </c>
      <c r="D4621" s="93">
        <v>45054</v>
      </c>
      <c r="E4621" s="94" t="s">
        <v>3647</v>
      </c>
      <c r="F4621" s="92" t="s">
        <v>2098</v>
      </c>
      <c r="G4621" s="122"/>
      <c r="H4621" s="95">
        <v>21850</v>
      </c>
      <c r="I4621" s="95">
        <f t="shared" si="78"/>
        <v>1771691.5999999996</v>
      </c>
    </row>
    <row r="4622" spans="1:9" x14ac:dyDescent="0.25">
      <c r="A4622" t="s">
        <v>158</v>
      </c>
      <c r="B4622" s="92">
        <v>421</v>
      </c>
      <c r="C4622" s="92">
        <v>16769</v>
      </c>
      <c r="D4622" s="93">
        <v>45054</v>
      </c>
      <c r="E4622" s="94" t="s">
        <v>3761</v>
      </c>
      <c r="F4622" s="92" t="s">
        <v>3648</v>
      </c>
      <c r="G4622" s="122"/>
      <c r="H4622" s="95">
        <v>50000</v>
      </c>
      <c r="I4622" s="95">
        <f t="shared" si="78"/>
        <v>1721691.5999999996</v>
      </c>
    </row>
    <row r="4623" spans="1:9" x14ac:dyDescent="0.25">
      <c r="A4623" t="s">
        <v>158</v>
      </c>
      <c r="B4623" s="92">
        <v>421</v>
      </c>
      <c r="C4623" s="92">
        <v>16770</v>
      </c>
      <c r="D4623" s="93">
        <v>45056</v>
      </c>
      <c r="E4623" s="94" t="s">
        <v>3652</v>
      </c>
      <c r="F4623" s="92" t="s">
        <v>3653</v>
      </c>
      <c r="G4623" s="122"/>
      <c r="H4623" s="95">
        <v>4900</v>
      </c>
      <c r="I4623" s="95">
        <f t="shared" si="78"/>
        <v>1716791.5999999996</v>
      </c>
    </row>
    <row r="4624" spans="1:9" x14ac:dyDescent="0.25">
      <c r="A4624" t="s">
        <v>158</v>
      </c>
      <c r="B4624" s="92">
        <v>345</v>
      </c>
      <c r="C4624" s="92">
        <v>16771</v>
      </c>
      <c r="D4624" s="93">
        <v>45057</v>
      </c>
      <c r="E4624" s="94" t="s">
        <v>1543</v>
      </c>
      <c r="F4624" s="92" t="s">
        <v>1939</v>
      </c>
      <c r="G4624" s="122"/>
      <c r="H4624" s="95">
        <v>20000</v>
      </c>
      <c r="I4624" s="95">
        <f t="shared" si="78"/>
        <v>1696791.5999999996</v>
      </c>
    </row>
    <row r="4625" spans="1:9" x14ac:dyDescent="0.25">
      <c r="A4625" t="s">
        <v>158</v>
      </c>
      <c r="B4625" s="92">
        <v>426</v>
      </c>
      <c r="C4625" s="92">
        <v>16772</v>
      </c>
      <c r="D4625" s="93">
        <v>45057</v>
      </c>
      <c r="E4625" s="94" t="s">
        <v>3654</v>
      </c>
      <c r="F4625" s="92" t="s">
        <v>1939</v>
      </c>
      <c r="G4625" s="122"/>
      <c r="H4625" s="95">
        <v>35000</v>
      </c>
      <c r="I4625" s="95">
        <f t="shared" si="78"/>
        <v>1661791.5999999996</v>
      </c>
    </row>
    <row r="4626" spans="1:9" x14ac:dyDescent="0.25">
      <c r="A4626" t="s">
        <v>158</v>
      </c>
      <c r="B4626" s="92">
        <v>213</v>
      </c>
      <c r="C4626" s="92">
        <v>16773</v>
      </c>
      <c r="D4626" s="93">
        <v>45057</v>
      </c>
      <c r="E4626" s="94" t="s">
        <v>3655</v>
      </c>
      <c r="F4626" s="92" t="s">
        <v>177</v>
      </c>
      <c r="G4626" s="122"/>
      <c r="H4626" s="95">
        <v>2755.18</v>
      </c>
      <c r="I4626" s="95">
        <f t="shared" si="78"/>
        <v>1659036.4199999997</v>
      </c>
    </row>
    <row r="4627" spans="1:9" x14ac:dyDescent="0.25">
      <c r="A4627" t="s">
        <v>158</v>
      </c>
      <c r="B4627" s="92">
        <v>344</v>
      </c>
      <c r="C4627" s="92">
        <v>16774</v>
      </c>
      <c r="D4627" s="93">
        <v>45057</v>
      </c>
      <c r="E4627" s="94" t="s">
        <v>3762</v>
      </c>
      <c r="F4627" s="92" t="s">
        <v>3656</v>
      </c>
      <c r="G4627" s="122"/>
      <c r="H4627" s="95">
        <v>32487.21</v>
      </c>
      <c r="I4627" s="95">
        <f t="shared" si="78"/>
        <v>1626549.2099999997</v>
      </c>
    </row>
    <row r="4628" spans="1:9" x14ac:dyDescent="0.25">
      <c r="A4628" t="s">
        <v>158</v>
      </c>
      <c r="B4628" s="92">
        <v>421</v>
      </c>
      <c r="C4628" s="92">
        <v>16775</v>
      </c>
      <c r="D4628" s="93">
        <v>45058</v>
      </c>
      <c r="E4628" s="94" t="s">
        <v>1722</v>
      </c>
      <c r="F4628" s="92" t="s">
        <v>3657</v>
      </c>
      <c r="G4628" s="122"/>
      <c r="H4628" s="95">
        <v>15000</v>
      </c>
      <c r="I4628" s="95">
        <f t="shared" si="78"/>
        <v>1611549.2099999997</v>
      </c>
    </row>
    <row r="4629" spans="1:9" x14ac:dyDescent="0.25">
      <c r="B4629" s="92"/>
      <c r="C4629" s="92">
        <v>16776</v>
      </c>
      <c r="D4629" s="93">
        <v>45058</v>
      </c>
      <c r="E4629" s="94" t="s">
        <v>43</v>
      </c>
      <c r="F4629" s="92" t="s">
        <v>43</v>
      </c>
      <c r="G4629" s="122"/>
      <c r="H4629" s="95"/>
      <c r="I4629" s="95">
        <f t="shared" si="78"/>
        <v>1611549.2099999997</v>
      </c>
    </row>
    <row r="4630" spans="1:9" x14ac:dyDescent="0.25">
      <c r="A4630" t="s">
        <v>158</v>
      </c>
      <c r="B4630" s="92">
        <v>293</v>
      </c>
      <c r="C4630" s="92">
        <v>16777</v>
      </c>
      <c r="D4630" s="93">
        <v>45058</v>
      </c>
      <c r="E4630" s="94" t="s">
        <v>1763</v>
      </c>
      <c r="F4630" s="92" t="s">
        <v>3013</v>
      </c>
      <c r="G4630" s="122"/>
      <c r="H4630" s="95">
        <v>16625</v>
      </c>
      <c r="I4630" s="95">
        <f t="shared" si="78"/>
        <v>1594924.2099999997</v>
      </c>
    </row>
    <row r="4631" spans="1:9" x14ac:dyDescent="0.25">
      <c r="A4631" t="s">
        <v>158</v>
      </c>
      <c r="B4631" s="92">
        <v>428</v>
      </c>
      <c r="C4631" s="92">
        <v>16778</v>
      </c>
      <c r="D4631" s="93">
        <v>45058</v>
      </c>
      <c r="E4631" s="94" t="s">
        <v>3661</v>
      </c>
      <c r="F4631" s="92" t="s">
        <v>3660</v>
      </c>
      <c r="G4631" s="122"/>
      <c r="H4631" s="95">
        <v>25650</v>
      </c>
      <c r="I4631" s="95">
        <f t="shared" si="78"/>
        <v>1569274.2099999997</v>
      </c>
    </row>
    <row r="4632" spans="1:9" x14ac:dyDescent="0.25">
      <c r="A4632" t="s">
        <v>158</v>
      </c>
      <c r="B4632" s="92">
        <v>426</v>
      </c>
      <c r="C4632" s="92">
        <v>16679</v>
      </c>
      <c r="D4632" s="93">
        <v>45058</v>
      </c>
      <c r="E4632" s="94" t="s">
        <v>3662</v>
      </c>
      <c r="F4632" s="92" t="s">
        <v>1939</v>
      </c>
      <c r="G4632" s="122"/>
      <c r="H4632" s="95">
        <v>50000</v>
      </c>
      <c r="I4632" s="95">
        <f t="shared" si="78"/>
        <v>1519274.2099999997</v>
      </c>
    </row>
    <row r="4633" spans="1:9" x14ac:dyDescent="0.25">
      <c r="A4633" t="s">
        <v>158</v>
      </c>
      <c r="B4633" s="92">
        <v>342</v>
      </c>
      <c r="C4633" s="92">
        <v>16780</v>
      </c>
      <c r="D4633" s="93">
        <v>45063</v>
      </c>
      <c r="E4633" s="94" t="s">
        <v>3663</v>
      </c>
      <c r="F4633" s="92" t="s">
        <v>3664</v>
      </c>
      <c r="G4633" s="122"/>
      <c r="H4633" s="95">
        <v>50000</v>
      </c>
      <c r="I4633" s="95">
        <f t="shared" si="78"/>
        <v>1469274.2099999997</v>
      </c>
    </row>
    <row r="4634" spans="1:9" x14ac:dyDescent="0.25">
      <c r="B4634" s="92"/>
      <c r="C4634" s="92">
        <v>16781</v>
      </c>
      <c r="D4634" s="93">
        <v>45063</v>
      </c>
      <c r="E4634" s="94" t="s">
        <v>43</v>
      </c>
      <c r="F4634" s="92" t="s">
        <v>43</v>
      </c>
      <c r="G4634" s="122"/>
      <c r="H4634" s="95"/>
      <c r="I4634" s="95">
        <f t="shared" si="78"/>
        <v>1469274.2099999997</v>
      </c>
    </row>
    <row r="4635" spans="1:9" x14ac:dyDescent="0.25">
      <c r="A4635" t="s">
        <v>158</v>
      </c>
      <c r="B4635" s="92">
        <v>426</v>
      </c>
      <c r="C4635" s="92">
        <v>16782</v>
      </c>
      <c r="D4635" s="93">
        <v>45063</v>
      </c>
      <c r="E4635" s="94" t="s">
        <v>3667</v>
      </c>
      <c r="F4635" s="92" t="s">
        <v>3668</v>
      </c>
      <c r="G4635" s="122"/>
      <c r="H4635" s="95">
        <v>18525</v>
      </c>
      <c r="I4635" s="95">
        <f t="shared" si="78"/>
        <v>1450749.2099999997</v>
      </c>
    </row>
    <row r="4636" spans="1:9" x14ac:dyDescent="0.25">
      <c r="A4636" t="s">
        <v>158</v>
      </c>
      <c r="B4636" s="92">
        <v>421</v>
      </c>
      <c r="C4636" s="92">
        <v>16783</v>
      </c>
      <c r="D4636" s="93">
        <v>45063</v>
      </c>
      <c r="E4636" s="94" t="s">
        <v>1722</v>
      </c>
      <c r="F4636" s="92" t="s">
        <v>3669</v>
      </c>
      <c r="G4636" s="122"/>
      <c r="H4636" s="95">
        <v>10000</v>
      </c>
      <c r="I4636" s="95">
        <f t="shared" si="78"/>
        <v>1440749.2099999997</v>
      </c>
    </row>
    <row r="4637" spans="1:9" x14ac:dyDescent="0.25">
      <c r="B4637" s="92"/>
      <c r="C4637" s="92"/>
      <c r="D4637" s="93">
        <v>45064</v>
      </c>
      <c r="E4637" s="94" t="s">
        <v>41</v>
      </c>
      <c r="F4637" s="92" t="s">
        <v>41</v>
      </c>
      <c r="G4637" s="122">
        <v>1092087.5</v>
      </c>
      <c r="H4637" s="95"/>
      <c r="I4637" s="95">
        <f t="shared" si="78"/>
        <v>2532836.71</v>
      </c>
    </row>
    <row r="4638" spans="1:9" x14ac:dyDescent="0.25">
      <c r="B4638" s="92">
        <v>293</v>
      </c>
      <c r="C4638" s="92">
        <v>16784</v>
      </c>
      <c r="D4638" s="93">
        <v>45065</v>
      </c>
      <c r="E4638" s="94" t="s">
        <v>3665</v>
      </c>
      <c r="F4638" s="92" t="s">
        <v>3666</v>
      </c>
      <c r="G4638" s="122"/>
      <c r="H4638" s="95">
        <v>10000</v>
      </c>
      <c r="I4638" s="95">
        <f t="shared" si="78"/>
        <v>2522836.71</v>
      </c>
    </row>
    <row r="4639" spans="1:9" x14ac:dyDescent="0.25">
      <c r="A4639" t="s">
        <v>158</v>
      </c>
      <c r="B4639" s="92">
        <v>293</v>
      </c>
      <c r="C4639" s="92">
        <v>16785</v>
      </c>
      <c r="D4639" s="93">
        <v>45065</v>
      </c>
      <c r="E4639" s="94" t="s">
        <v>3670</v>
      </c>
      <c r="F4639" s="92" t="s">
        <v>3286</v>
      </c>
      <c r="G4639" s="122"/>
      <c r="H4639" s="95">
        <v>20000</v>
      </c>
      <c r="I4639" s="95">
        <f t="shared" si="78"/>
        <v>2502836.71</v>
      </c>
    </row>
    <row r="4640" spans="1:9" x14ac:dyDescent="0.25">
      <c r="A4640" t="s">
        <v>158</v>
      </c>
      <c r="B4640" s="92">
        <v>421</v>
      </c>
      <c r="C4640" s="92">
        <v>16786</v>
      </c>
      <c r="D4640" s="93">
        <v>45068</v>
      </c>
      <c r="E4640" s="94" t="s">
        <v>3671</v>
      </c>
      <c r="F4640" s="92" t="s">
        <v>3672</v>
      </c>
      <c r="G4640" s="122"/>
      <c r="H4640" s="95">
        <v>5000</v>
      </c>
      <c r="I4640" s="95">
        <f t="shared" si="78"/>
        <v>2497836.71</v>
      </c>
    </row>
    <row r="4641" spans="1:9" x14ac:dyDescent="0.25">
      <c r="A4641" t="s">
        <v>158</v>
      </c>
      <c r="B4641" s="92">
        <v>426</v>
      </c>
      <c r="C4641" s="92">
        <v>16787</v>
      </c>
      <c r="D4641" s="93">
        <v>45068</v>
      </c>
      <c r="E4641" s="94" t="s">
        <v>3673</v>
      </c>
      <c r="F4641" s="92" t="s">
        <v>3674</v>
      </c>
      <c r="G4641" s="122"/>
      <c r="H4641" s="95">
        <v>31000</v>
      </c>
      <c r="I4641" s="95">
        <f t="shared" ref="I4641:I4707" si="79">+I4640+G4641-H4641</f>
        <v>2466836.71</v>
      </c>
    </row>
    <row r="4642" spans="1:9" x14ac:dyDescent="0.25">
      <c r="B4642" s="92"/>
      <c r="C4642" s="92">
        <v>16788</v>
      </c>
      <c r="D4642" s="93">
        <v>45068</v>
      </c>
      <c r="E4642" s="94" t="s">
        <v>43</v>
      </c>
      <c r="F4642" s="92" t="s">
        <v>43</v>
      </c>
      <c r="G4642" s="122"/>
      <c r="H4642" s="95"/>
      <c r="I4642" s="95">
        <f t="shared" si="79"/>
        <v>2466836.71</v>
      </c>
    </row>
    <row r="4643" spans="1:9" x14ac:dyDescent="0.25">
      <c r="A4643" t="s">
        <v>158</v>
      </c>
      <c r="B4643" s="92">
        <v>421</v>
      </c>
      <c r="C4643" s="92">
        <v>16789</v>
      </c>
      <c r="D4643" s="93">
        <v>45068</v>
      </c>
      <c r="E4643" s="94" t="s">
        <v>3675</v>
      </c>
      <c r="F4643" s="92" t="s">
        <v>2897</v>
      </c>
      <c r="G4643" s="122"/>
      <c r="H4643" s="95">
        <v>6000</v>
      </c>
      <c r="I4643" s="95">
        <f t="shared" si="79"/>
        <v>2460836.71</v>
      </c>
    </row>
    <row r="4644" spans="1:9" x14ac:dyDescent="0.25">
      <c r="B4644" s="92">
        <v>421</v>
      </c>
      <c r="C4644" s="92">
        <v>16790</v>
      </c>
      <c r="D4644" s="93">
        <v>45068</v>
      </c>
      <c r="E4644" s="94" t="s">
        <v>3419</v>
      </c>
      <c r="F4644" s="92" t="s">
        <v>3676</v>
      </c>
      <c r="G4644" s="122"/>
      <c r="H4644" s="95">
        <v>4000</v>
      </c>
      <c r="I4644" s="95">
        <f t="shared" si="79"/>
        <v>2456836.71</v>
      </c>
    </row>
    <row r="4645" spans="1:9" x14ac:dyDescent="0.25">
      <c r="B4645" s="92">
        <v>421</v>
      </c>
      <c r="C4645" s="92">
        <v>16791</v>
      </c>
      <c r="D4645" s="93">
        <v>45068</v>
      </c>
      <c r="E4645" s="94" t="s">
        <v>1722</v>
      </c>
      <c r="F4645" s="92" t="s">
        <v>3677</v>
      </c>
      <c r="G4645" s="122"/>
      <c r="H4645" s="95">
        <v>5000</v>
      </c>
      <c r="I4645" s="95">
        <f t="shared" si="79"/>
        <v>2451836.71</v>
      </c>
    </row>
    <row r="4646" spans="1:9" x14ac:dyDescent="0.25">
      <c r="A4646" t="s">
        <v>158</v>
      </c>
      <c r="B4646" s="92">
        <v>421</v>
      </c>
      <c r="C4646" s="92">
        <v>16792</v>
      </c>
      <c r="D4646" s="93">
        <v>45068</v>
      </c>
      <c r="E4646" s="94" t="s">
        <v>1722</v>
      </c>
      <c r="F4646" s="92" t="s">
        <v>3678</v>
      </c>
      <c r="G4646" s="122"/>
      <c r="H4646" s="95">
        <v>5000</v>
      </c>
      <c r="I4646" s="95">
        <f t="shared" si="79"/>
        <v>2446836.71</v>
      </c>
    </row>
    <row r="4647" spans="1:9" x14ac:dyDescent="0.25">
      <c r="A4647" t="s">
        <v>158</v>
      </c>
      <c r="B4647" s="92">
        <v>421</v>
      </c>
      <c r="C4647" s="92">
        <v>16793</v>
      </c>
      <c r="D4647" s="93">
        <v>45068</v>
      </c>
      <c r="E4647" s="94" t="s">
        <v>62</v>
      </c>
      <c r="F4647" s="92" t="s">
        <v>3679</v>
      </c>
      <c r="G4647" s="122"/>
      <c r="H4647" s="95">
        <v>10000</v>
      </c>
      <c r="I4647" s="95">
        <f t="shared" si="79"/>
        <v>2436836.71</v>
      </c>
    </row>
    <row r="4648" spans="1:9" x14ac:dyDescent="0.25">
      <c r="A4648" t="s">
        <v>158</v>
      </c>
      <c r="B4648" s="92">
        <v>421</v>
      </c>
      <c r="C4648" s="92">
        <v>16794</v>
      </c>
      <c r="D4648" s="93">
        <v>45068</v>
      </c>
      <c r="E4648" s="94" t="s">
        <v>62</v>
      </c>
      <c r="F4648" s="92" t="s">
        <v>3680</v>
      </c>
      <c r="G4648" s="122"/>
      <c r="H4648" s="95">
        <v>15000</v>
      </c>
      <c r="I4648" s="95">
        <f t="shared" si="79"/>
        <v>2421836.71</v>
      </c>
    </row>
    <row r="4649" spans="1:9" x14ac:dyDescent="0.25">
      <c r="B4649" s="92">
        <v>426</v>
      </c>
      <c r="C4649" s="92">
        <v>16795</v>
      </c>
      <c r="D4649" s="93">
        <v>45068</v>
      </c>
      <c r="E4649" s="94" t="s">
        <v>3681</v>
      </c>
      <c r="F4649" s="92" t="s">
        <v>2343</v>
      </c>
      <c r="G4649" s="122"/>
      <c r="H4649" s="95">
        <v>14535</v>
      </c>
      <c r="I4649" s="95">
        <f t="shared" si="79"/>
        <v>2407301.71</v>
      </c>
    </row>
    <row r="4650" spans="1:9" x14ac:dyDescent="0.25">
      <c r="A4650" t="s">
        <v>158</v>
      </c>
      <c r="B4650" s="92">
        <v>346</v>
      </c>
      <c r="C4650" s="92">
        <v>16796</v>
      </c>
      <c r="D4650" s="93">
        <v>45068</v>
      </c>
      <c r="E4650" s="94" t="s">
        <v>3682</v>
      </c>
      <c r="F4650" s="92" t="s">
        <v>1866</v>
      </c>
      <c r="G4650" s="122"/>
      <c r="H4650" s="95">
        <v>8000</v>
      </c>
      <c r="I4650" s="95">
        <f t="shared" si="79"/>
        <v>2399301.71</v>
      </c>
    </row>
    <row r="4651" spans="1:9" x14ac:dyDescent="0.25">
      <c r="A4651" t="s">
        <v>158</v>
      </c>
      <c r="B4651" s="92">
        <v>345</v>
      </c>
      <c r="C4651" s="92">
        <v>16797</v>
      </c>
      <c r="D4651" s="93">
        <v>45068</v>
      </c>
      <c r="E4651" s="94" t="s">
        <v>2378</v>
      </c>
      <c r="F4651" s="92" t="s">
        <v>1765</v>
      </c>
      <c r="G4651" s="122"/>
      <c r="H4651" s="95">
        <v>7759</v>
      </c>
      <c r="I4651" s="95">
        <f t="shared" si="79"/>
        <v>2391542.71</v>
      </c>
    </row>
    <row r="4652" spans="1:9" x14ac:dyDescent="0.25">
      <c r="A4652" t="s">
        <v>158</v>
      </c>
      <c r="B4652" s="92">
        <v>345</v>
      </c>
      <c r="C4652" s="92">
        <v>16798</v>
      </c>
      <c r="D4652" s="93">
        <v>45068</v>
      </c>
      <c r="E4652" s="94" t="s">
        <v>3683</v>
      </c>
      <c r="F4652" s="92" t="s">
        <v>1893</v>
      </c>
      <c r="G4652" s="122"/>
      <c r="H4652" s="95">
        <v>5900</v>
      </c>
      <c r="I4652" s="95">
        <f t="shared" si="79"/>
        <v>2385642.71</v>
      </c>
    </row>
    <row r="4653" spans="1:9" x14ac:dyDescent="0.25">
      <c r="A4653" t="s">
        <v>158</v>
      </c>
      <c r="B4653" s="92">
        <v>345</v>
      </c>
      <c r="C4653" s="92">
        <v>16799</v>
      </c>
      <c r="D4653" s="93">
        <v>45068</v>
      </c>
      <c r="E4653" s="94" t="s">
        <v>3684</v>
      </c>
      <c r="F4653" s="92" t="s">
        <v>1939</v>
      </c>
      <c r="G4653" s="122"/>
      <c r="H4653" s="95">
        <v>4050</v>
      </c>
      <c r="I4653" s="95">
        <f t="shared" si="79"/>
        <v>2381592.71</v>
      </c>
    </row>
    <row r="4654" spans="1:9" x14ac:dyDescent="0.25">
      <c r="A4654" t="s">
        <v>158</v>
      </c>
      <c r="B4654" s="92">
        <v>346</v>
      </c>
      <c r="C4654" s="92">
        <v>16800</v>
      </c>
      <c r="D4654" s="93">
        <v>45068</v>
      </c>
      <c r="E4654" s="94" t="s">
        <v>3685</v>
      </c>
      <c r="F4654" s="92" t="s">
        <v>1939</v>
      </c>
      <c r="G4654" s="122"/>
      <c r="H4654" s="95">
        <v>5000</v>
      </c>
      <c r="I4654" s="95">
        <f t="shared" si="79"/>
        <v>2376592.71</v>
      </c>
    </row>
    <row r="4655" spans="1:9" x14ac:dyDescent="0.25">
      <c r="A4655" t="s">
        <v>158</v>
      </c>
      <c r="B4655" s="92">
        <v>426</v>
      </c>
      <c r="C4655" s="92">
        <v>16801</v>
      </c>
      <c r="D4655" s="93">
        <v>45068</v>
      </c>
      <c r="E4655" s="94" t="s">
        <v>3686</v>
      </c>
      <c r="F4655" s="92" t="s">
        <v>1939</v>
      </c>
      <c r="G4655" s="122"/>
      <c r="H4655" s="95">
        <v>13599</v>
      </c>
      <c r="I4655" s="95">
        <f t="shared" si="79"/>
        <v>2362993.71</v>
      </c>
    </row>
    <row r="4656" spans="1:9" x14ac:dyDescent="0.25">
      <c r="B4656" s="92">
        <v>293</v>
      </c>
      <c r="C4656" s="92">
        <v>16802</v>
      </c>
      <c r="D4656" s="93">
        <v>45068</v>
      </c>
      <c r="E4656" s="94" t="s">
        <v>3687</v>
      </c>
      <c r="F4656" s="92" t="s">
        <v>3371</v>
      </c>
      <c r="G4656" s="122"/>
      <c r="H4656" s="95">
        <v>24000</v>
      </c>
      <c r="I4656" s="95">
        <f t="shared" si="79"/>
        <v>2338993.71</v>
      </c>
    </row>
    <row r="4657" spans="1:9" x14ac:dyDescent="0.25">
      <c r="A4657" t="s">
        <v>158</v>
      </c>
      <c r="B4657" s="92">
        <v>122</v>
      </c>
      <c r="C4657" s="92">
        <v>16803</v>
      </c>
      <c r="D4657" s="93">
        <v>45068</v>
      </c>
      <c r="E4657" s="94" t="s">
        <v>2541</v>
      </c>
      <c r="F4657" s="92" t="s">
        <v>3200</v>
      </c>
      <c r="G4657" s="122"/>
      <c r="H4657" s="95">
        <v>20000</v>
      </c>
      <c r="I4657" s="95">
        <f t="shared" si="79"/>
        <v>2318993.71</v>
      </c>
    </row>
    <row r="4658" spans="1:9" x14ac:dyDescent="0.25">
      <c r="A4658" t="s">
        <v>158</v>
      </c>
      <c r="B4658" s="92">
        <v>122</v>
      </c>
      <c r="C4658" s="92">
        <v>16804</v>
      </c>
      <c r="D4658" s="93">
        <v>45068</v>
      </c>
      <c r="E4658" s="94" t="s">
        <v>3597</v>
      </c>
      <c r="F4658" s="92" t="s">
        <v>3688</v>
      </c>
      <c r="G4658" s="122"/>
      <c r="H4658" s="95">
        <v>20000</v>
      </c>
      <c r="I4658" s="95">
        <f t="shared" si="79"/>
        <v>2298993.71</v>
      </c>
    </row>
    <row r="4659" spans="1:9" x14ac:dyDescent="0.25">
      <c r="A4659" t="s">
        <v>158</v>
      </c>
      <c r="B4659" s="92">
        <v>122</v>
      </c>
      <c r="C4659" s="92">
        <v>16805</v>
      </c>
      <c r="D4659" s="93">
        <v>45068</v>
      </c>
      <c r="E4659" s="94" t="s">
        <v>2540</v>
      </c>
      <c r="F4659" s="92" t="s">
        <v>2053</v>
      </c>
      <c r="G4659" s="122"/>
      <c r="H4659" s="95">
        <v>15000</v>
      </c>
      <c r="I4659" s="95">
        <f t="shared" si="79"/>
        <v>2283993.71</v>
      </c>
    </row>
    <row r="4660" spans="1:9" x14ac:dyDescent="0.25">
      <c r="A4660" t="s">
        <v>158</v>
      </c>
      <c r="B4660" s="92">
        <v>122</v>
      </c>
      <c r="C4660" s="92">
        <v>16806</v>
      </c>
      <c r="D4660" s="93">
        <v>45068</v>
      </c>
      <c r="E4660" s="94" t="s">
        <v>2543</v>
      </c>
      <c r="F4660" s="92" t="s">
        <v>1264</v>
      </c>
      <c r="G4660" s="122"/>
      <c r="H4660" s="95">
        <v>15000</v>
      </c>
      <c r="I4660" s="95">
        <f t="shared" si="79"/>
        <v>2268993.71</v>
      </c>
    </row>
    <row r="4661" spans="1:9" x14ac:dyDescent="0.25">
      <c r="A4661" t="s">
        <v>158</v>
      </c>
      <c r="B4661" s="92">
        <v>122</v>
      </c>
      <c r="C4661" s="92">
        <v>16807</v>
      </c>
      <c r="D4661" s="93">
        <v>45068</v>
      </c>
      <c r="E4661" s="94" t="s">
        <v>3478</v>
      </c>
      <c r="F4661" s="92" t="s">
        <v>1963</v>
      </c>
      <c r="G4661" s="122"/>
      <c r="H4661" s="95">
        <v>6000</v>
      </c>
      <c r="I4661" s="95">
        <f t="shared" si="79"/>
        <v>2262993.71</v>
      </c>
    </row>
    <row r="4662" spans="1:9" x14ac:dyDescent="0.25">
      <c r="B4662" s="92">
        <v>122</v>
      </c>
      <c r="C4662" s="92">
        <v>16808</v>
      </c>
      <c r="D4662" s="93">
        <v>45068</v>
      </c>
      <c r="E4662" s="94" t="s">
        <v>2197</v>
      </c>
      <c r="F4662" s="92" t="s">
        <v>1893</v>
      </c>
      <c r="G4662" s="122"/>
      <c r="H4662" s="95">
        <v>15000</v>
      </c>
      <c r="I4662" s="95">
        <f t="shared" si="79"/>
        <v>2247993.71</v>
      </c>
    </row>
    <row r="4663" spans="1:9" x14ac:dyDescent="0.25">
      <c r="A4663" t="s">
        <v>158</v>
      </c>
      <c r="B4663" s="92">
        <v>122</v>
      </c>
      <c r="C4663" s="92">
        <v>16809</v>
      </c>
      <c r="D4663" s="93">
        <v>45068</v>
      </c>
      <c r="E4663" s="94" t="s">
        <v>2197</v>
      </c>
      <c r="F4663" s="92" t="s">
        <v>1276</v>
      </c>
      <c r="G4663" s="122"/>
      <c r="H4663" s="95">
        <v>15000</v>
      </c>
      <c r="I4663" s="95">
        <f t="shared" si="79"/>
        <v>2232993.71</v>
      </c>
    </row>
    <row r="4664" spans="1:9" x14ac:dyDescent="0.25">
      <c r="A4664" t="s">
        <v>158</v>
      </c>
      <c r="B4664" s="92">
        <v>122</v>
      </c>
      <c r="C4664" s="92">
        <v>16810</v>
      </c>
      <c r="D4664" s="93">
        <v>45068</v>
      </c>
      <c r="E4664" s="94" t="s">
        <v>2197</v>
      </c>
      <c r="F4664" s="92" t="s">
        <v>1866</v>
      </c>
      <c r="G4664" s="122"/>
      <c r="H4664" s="95">
        <v>12000</v>
      </c>
      <c r="I4664" s="95">
        <f t="shared" si="79"/>
        <v>2220993.71</v>
      </c>
    </row>
    <row r="4665" spans="1:9" x14ac:dyDescent="0.25">
      <c r="A4665" t="s">
        <v>158</v>
      </c>
      <c r="B4665" s="92">
        <v>122</v>
      </c>
      <c r="C4665" s="92">
        <v>16811</v>
      </c>
      <c r="D4665" s="93">
        <v>45068</v>
      </c>
      <c r="E4665" s="94" t="s">
        <v>2540</v>
      </c>
      <c r="F4665" s="92" t="s">
        <v>3599</v>
      </c>
      <c r="G4665" s="122"/>
      <c r="H4665" s="95">
        <v>12000</v>
      </c>
      <c r="I4665" s="95">
        <f t="shared" si="79"/>
        <v>2208993.71</v>
      </c>
    </row>
    <row r="4666" spans="1:9" x14ac:dyDescent="0.25">
      <c r="A4666" t="s">
        <v>158</v>
      </c>
      <c r="B4666" s="92">
        <v>122</v>
      </c>
      <c r="C4666" s="92">
        <v>16812</v>
      </c>
      <c r="D4666" s="93">
        <v>45068</v>
      </c>
      <c r="E4666" s="94" t="s">
        <v>2117</v>
      </c>
      <c r="F4666" s="92" t="s">
        <v>2907</v>
      </c>
      <c r="G4666" s="122"/>
      <c r="H4666" s="95">
        <v>12000</v>
      </c>
      <c r="I4666" s="95">
        <f t="shared" si="79"/>
        <v>2196993.71</v>
      </c>
    </row>
    <row r="4667" spans="1:9" x14ac:dyDescent="0.25">
      <c r="A4667" t="s">
        <v>158</v>
      </c>
      <c r="B4667" s="92">
        <v>122</v>
      </c>
      <c r="C4667" s="92">
        <v>16813</v>
      </c>
      <c r="D4667" s="93">
        <v>45068</v>
      </c>
      <c r="E4667" s="94" t="s">
        <v>2540</v>
      </c>
      <c r="F4667" s="92" t="s">
        <v>3435</v>
      </c>
      <c r="G4667" s="122"/>
      <c r="H4667" s="95">
        <v>12000</v>
      </c>
      <c r="I4667" s="95">
        <f t="shared" si="79"/>
        <v>2184993.71</v>
      </c>
    </row>
    <row r="4668" spans="1:9" x14ac:dyDescent="0.25">
      <c r="A4668" t="s">
        <v>158</v>
      </c>
      <c r="B4668" s="92">
        <v>122</v>
      </c>
      <c r="C4668" s="92">
        <v>16814</v>
      </c>
      <c r="D4668" s="93">
        <v>45068</v>
      </c>
      <c r="E4668" s="94" t="s">
        <v>3689</v>
      </c>
      <c r="F4668" s="92" t="s">
        <v>3600</v>
      </c>
      <c r="G4668" s="122"/>
      <c r="H4668" s="95">
        <v>12000</v>
      </c>
      <c r="I4668" s="95">
        <f t="shared" si="79"/>
        <v>2172993.71</v>
      </c>
    </row>
    <row r="4669" spans="1:9" x14ac:dyDescent="0.25">
      <c r="A4669" t="s">
        <v>158</v>
      </c>
      <c r="B4669" s="92">
        <v>122</v>
      </c>
      <c r="C4669" s="92">
        <v>16815</v>
      </c>
      <c r="D4669" s="93">
        <v>45068</v>
      </c>
      <c r="E4669" s="94" t="s">
        <v>2541</v>
      </c>
      <c r="F4669" s="92" t="s">
        <v>1534</v>
      </c>
      <c r="G4669" s="122"/>
      <c r="H4669" s="95">
        <v>10000</v>
      </c>
      <c r="I4669" s="95">
        <f t="shared" si="79"/>
        <v>2162993.71</v>
      </c>
    </row>
    <row r="4670" spans="1:9" x14ac:dyDescent="0.25">
      <c r="A4670" t="s">
        <v>158</v>
      </c>
      <c r="B4670" s="92">
        <v>122</v>
      </c>
      <c r="C4670" s="92">
        <v>16816</v>
      </c>
      <c r="D4670" s="93">
        <v>45068</v>
      </c>
      <c r="E4670" s="94" t="s">
        <v>2118</v>
      </c>
      <c r="F4670" s="92" t="s">
        <v>1582</v>
      </c>
      <c r="G4670" s="122"/>
      <c r="H4670" s="95">
        <v>10000</v>
      </c>
      <c r="I4670" s="95">
        <f t="shared" si="79"/>
        <v>2152993.71</v>
      </c>
    </row>
    <row r="4671" spans="1:9" x14ac:dyDescent="0.25">
      <c r="A4671" t="s">
        <v>158</v>
      </c>
      <c r="B4671" s="92">
        <v>122</v>
      </c>
      <c r="C4671" s="92">
        <v>16817</v>
      </c>
      <c r="D4671" s="93">
        <v>45068</v>
      </c>
      <c r="E4671" s="94" t="s">
        <v>2115</v>
      </c>
      <c r="F4671" s="92" t="s">
        <v>1976</v>
      </c>
      <c r="G4671" s="122"/>
      <c r="H4671" s="95">
        <v>10000</v>
      </c>
      <c r="I4671" s="95">
        <f t="shared" si="79"/>
        <v>2142993.71</v>
      </c>
    </row>
    <row r="4672" spans="1:9" x14ac:dyDescent="0.25">
      <c r="A4672" t="s">
        <v>158</v>
      </c>
      <c r="B4672" s="92">
        <v>122</v>
      </c>
      <c r="C4672" s="92">
        <v>16818</v>
      </c>
      <c r="D4672" s="93">
        <v>45068</v>
      </c>
      <c r="E4672" s="94" t="s">
        <v>2119</v>
      </c>
      <c r="F4672" s="92" t="s">
        <v>1977</v>
      </c>
      <c r="G4672" s="122"/>
      <c r="H4672" s="95">
        <v>9000</v>
      </c>
      <c r="I4672" s="95">
        <f t="shared" si="79"/>
        <v>2133993.71</v>
      </c>
    </row>
    <row r="4673" spans="1:9" x14ac:dyDescent="0.25">
      <c r="A4673" t="s">
        <v>158</v>
      </c>
      <c r="B4673" s="92">
        <v>122</v>
      </c>
      <c r="C4673" s="92">
        <v>16819</v>
      </c>
      <c r="D4673" s="93">
        <v>45068</v>
      </c>
      <c r="E4673" s="94" t="s">
        <v>2114</v>
      </c>
      <c r="F4673" s="92" t="s">
        <v>3054</v>
      </c>
      <c r="G4673" s="122"/>
      <c r="H4673" s="95">
        <v>8000</v>
      </c>
      <c r="I4673" s="95">
        <f t="shared" si="79"/>
        <v>2125993.71</v>
      </c>
    </row>
    <row r="4674" spans="1:9" x14ac:dyDescent="0.25">
      <c r="A4674" t="s">
        <v>158</v>
      </c>
      <c r="B4674" s="92">
        <v>421</v>
      </c>
      <c r="C4674" s="92">
        <v>16820</v>
      </c>
      <c r="D4674" s="93">
        <v>45068</v>
      </c>
      <c r="E4674" s="94" t="s">
        <v>3690</v>
      </c>
      <c r="F4674" s="92" t="s">
        <v>2790</v>
      </c>
      <c r="G4674" s="122"/>
      <c r="H4674" s="95">
        <v>6000</v>
      </c>
      <c r="I4674" s="95">
        <f t="shared" si="79"/>
        <v>2119993.71</v>
      </c>
    </row>
    <row r="4675" spans="1:9" x14ac:dyDescent="0.25">
      <c r="A4675" t="s">
        <v>158</v>
      </c>
      <c r="B4675" s="92">
        <v>122</v>
      </c>
      <c r="C4675" s="92">
        <v>16821</v>
      </c>
      <c r="D4675" s="93">
        <v>45068</v>
      </c>
      <c r="E4675" s="94" t="s">
        <v>2854</v>
      </c>
      <c r="F4675" s="92" t="s">
        <v>1937</v>
      </c>
      <c r="G4675" s="122"/>
      <c r="H4675" s="95">
        <v>20000</v>
      </c>
      <c r="I4675" s="95">
        <f t="shared" si="79"/>
        <v>2099993.71</v>
      </c>
    </row>
    <row r="4676" spans="1:9" x14ac:dyDescent="0.25">
      <c r="A4676" t="s">
        <v>158</v>
      </c>
      <c r="B4676" s="92">
        <v>421</v>
      </c>
      <c r="C4676" s="92">
        <v>16822</v>
      </c>
      <c r="D4676" s="93">
        <v>45070</v>
      </c>
      <c r="E4676" s="94" t="s">
        <v>3691</v>
      </c>
      <c r="F4676" s="92" t="s">
        <v>3692</v>
      </c>
      <c r="G4676" s="122"/>
      <c r="H4676" s="95">
        <v>15000</v>
      </c>
      <c r="I4676" s="95">
        <f t="shared" si="79"/>
        <v>2084993.71</v>
      </c>
    </row>
    <row r="4677" spans="1:9" x14ac:dyDescent="0.25">
      <c r="B4677" s="92"/>
      <c r="C4677" s="92">
        <v>16823</v>
      </c>
      <c r="D4677" s="93">
        <v>45070</v>
      </c>
      <c r="E4677" s="94" t="s">
        <v>43</v>
      </c>
      <c r="F4677" s="92" t="s">
        <v>43</v>
      </c>
      <c r="G4677" s="122"/>
      <c r="H4677" s="95"/>
      <c r="I4677" s="95">
        <f t="shared" si="79"/>
        <v>2084993.71</v>
      </c>
    </row>
    <row r="4678" spans="1:9" x14ac:dyDescent="0.25">
      <c r="A4678" t="s">
        <v>158</v>
      </c>
      <c r="B4678" s="92">
        <v>427</v>
      </c>
      <c r="C4678" s="92">
        <v>16824</v>
      </c>
      <c r="D4678" s="93">
        <v>45070</v>
      </c>
      <c r="E4678" s="94" t="s">
        <v>3695</v>
      </c>
      <c r="F4678" s="92" t="s">
        <v>1443</v>
      </c>
      <c r="G4678" s="122"/>
      <c r="H4678" s="95">
        <v>50561</v>
      </c>
      <c r="I4678" s="95">
        <f t="shared" si="79"/>
        <v>2034432.71</v>
      </c>
    </row>
    <row r="4679" spans="1:9" x14ac:dyDescent="0.25">
      <c r="B4679" s="92">
        <v>421</v>
      </c>
      <c r="C4679" s="92">
        <v>16825</v>
      </c>
      <c r="D4679" s="93">
        <v>45070</v>
      </c>
      <c r="E4679" s="94" t="s">
        <v>3693</v>
      </c>
      <c r="F4679" s="92" t="s">
        <v>3696</v>
      </c>
      <c r="G4679" s="122"/>
      <c r="H4679" s="95">
        <v>5000</v>
      </c>
      <c r="I4679" s="95">
        <f t="shared" si="79"/>
        <v>2029432.71</v>
      </c>
    </row>
    <row r="4680" spans="1:9" x14ac:dyDescent="0.25">
      <c r="B4680" s="92">
        <v>421</v>
      </c>
      <c r="C4680" s="92">
        <v>16826</v>
      </c>
      <c r="D4680" s="93">
        <v>45070</v>
      </c>
      <c r="E4680" s="94" t="s">
        <v>3693</v>
      </c>
      <c r="F4680" s="92" t="s">
        <v>3697</v>
      </c>
      <c r="G4680" s="122"/>
      <c r="H4680" s="95">
        <v>10000</v>
      </c>
      <c r="I4680" s="95">
        <f t="shared" si="79"/>
        <v>2019432.71</v>
      </c>
    </row>
    <row r="4681" spans="1:9" x14ac:dyDescent="0.25">
      <c r="B4681" s="92">
        <v>421</v>
      </c>
      <c r="C4681" s="92">
        <v>16827</v>
      </c>
      <c r="D4681" s="93">
        <v>45070</v>
      </c>
      <c r="E4681" s="94" t="s">
        <v>3693</v>
      </c>
      <c r="F4681" s="92" t="s">
        <v>3698</v>
      </c>
      <c r="G4681" s="122"/>
      <c r="H4681" s="95">
        <v>5000</v>
      </c>
      <c r="I4681" s="95">
        <f t="shared" si="79"/>
        <v>2014432.71</v>
      </c>
    </row>
    <row r="4682" spans="1:9" x14ac:dyDescent="0.25">
      <c r="B4682" s="92">
        <v>221</v>
      </c>
      <c r="C4682" s="92">
        <v>16828</v>
      </c>
      <c r="D4682" s="93">
        <v>45070</v>
      </c>
      <c r="E4682" s="94" t="s">
        <v>2782</v>
      </c>
      <c r="F4682" s="92" t="s">
        <v>1641</v>
      </c>
      <c r="G4682" s="122"/>
      <c r="H4682" s="95">
        <v>36281.519999999997</v>
      </c>
      <c r="I4682" s="95">
        <f t="shared" si="79"/>
        <v>1978151.19</v>
      </c>
    </row>
    <row r="4683" spans="1:9" x14ac:dyDescent="0.25">
      <c r="B4683" s="92">
        <v>213</v>
      </c>
      <c r="C4683" s="92">
        <v>16829</v>
      </c>
      <c r="D4683" s="93">
        <v>45070</v>
      </c>
      <c r="E4683" s="94" t="s">
        <v>3699</v>
      </c>
      <c r="F4683" s="92" t="s">
        <v>1939</v>
      </c>
      <c r="G4683" s="122"/>
      <c r="H4683" s="95">
        <v>19368</v>
      </c>
      <c r="I4683" s="95">
        <f t="shared" si="79"/>
        <v>1958783.19</v>
      </c>
    </row>
    <row r="4684" spans="1:9" x14ac:dyDescent="0.25">
      <c r="B4684" s="92">
        <v>421</v>
      </c>
      <c r="C4684" s="92">
        <v>16830</v>
      </c>
      <c r="D4684" s="93">
        <v>45070</v>
      </c>
      <c r="E4684" s="94" t="s">
        <v>3700</v>
      </c>
      <c r="F4684" s="92" t="s">
        <v>1953</v>
      </c>
      <c r="G4684" s="122"/>
      <c r="H4684" s="95">
        <v>5000</v>
      </c>
      <c r="I4684" s="95">
        <f t="shared" si="79"/>
        <v>1953783.19</v>
      </c>
    </row>
    <row r="4685" spans="1:9" x14ac:dyDescent="0.25">
      <c r="A4685" t="s">
        <v>158</v>
      </c>
      <c r="B4685" s="92">
        <v>342</v>
      </c>
      <c r="C4685" s="92">
        <v>16831</v>
      </c>
      <c r="D4685" s="93">
        <v>45070</v>
      </c>
      <c r="E4685" s="94" t="s">
        <v>2711</v>
      </c>
      <c r="F4685" s="92" t="s">
        <v>3701</v>
      </c>
      <c r="G4685" s="122"/>
      <c r="H4685" s="95">
        <v>25000</v>
      </c>
      <c r="I4685" s="95">
        <f t="shared" si="79"/>
        <v>1928783.19</v>
      </c>
    </row>
    <row r="4686" spans="1:9" x14ac:dyDescent="0.25">
      <c r="A4686" t="s">
        <v>158</v>
      </c>
      <c r="B4686" s="92">
        <v>421</v>
      </c>
      <c r="C4686" s="92">
        <v>16832</v>
      </c>
      <c r="D4686" s="93">
        <v>45070</v>
      </c>
      <c r="E4686" s="94" t="s">
        <v>3702</v>
      </c>
      <c r="F4686" s="92" t="s">
        <v>3703</v>
      </c>
      <c r="G4686" s="122"/>
      <c r="H4686" s="95">
        <v>12000</v>
      </c>
      <c r="I4686" s="95">
        <f t="shared" si="79"/>
        <v>1916783.19</v>
      </c>
    </row>
    <row r="4687" spans="1:9" x14ac:dyDescent="0.25">
      <c r="A4687" t="s">
        <v>158</v>
      </c>
      <c r="B4687" s="92">
        <v>421</v>
      </c>
      <c r="C4687" s="92">
        <v>16833</v>
      </c>
      <c r="D4687" s="93">
        <v>45070</v>
      </c>
      <c r="E4687" s="94" t="s">
        <v>3693</v>
      </c>
      <c r="F4687" s="92" t="s">
        <v>3694</v>
      </c>
      <c r="G4687" s="122"/>
      <c r="H4687" s="95">
        <v>10000</v>
      </c>
      <c r="I4687" s="95">
        <f t="shared" si="79"/>
        <v>1906783.19</v>
      </c>
    </row>
    <row r="4688" spans="1:9" x14ac:dyDescent="0.25">
      <c r="B4688" s="92">
        <v>345</v>
      </c>
      <c r="C4688" s="92">
        <v>16834</v>
      </c>
      <c r="D4688" s="93">
        <v>45070</v>
      </c>
      <c r="E4688" s="94" t="s">
        <v>1543</v>
      </c>
      <c r="F4688" s="92" t="s">
        <v>1939</v>
      </c>
      <c r="G4688" s="122"/>
      <c r="H4688" s="95">
        <v>20000</v>
      </c>
      <c r="I4688" s="95">
        <f t="shared" si="79"/>
        <v>1886783.19</v>
      </c>
    </row>
    <row r="4689" spans="1:9" x14ac:dyDescent="0.25">
      <c r="A4689" t="s">
        <v>158</v>
      </c>
      <c r="B4689" s="92">
        <v>421</v>
      </c>
      <c r="C4689" s="92">
        <v>16835</v>
      </c>
      <c r="D4689" s="93">
        <v>45070</v>
      </c>
      <c r="E4689" s="94" t="s">
        <v>2036</v>
      </c>
      <c r="F4689" s="92" t="s">
        <v>3010</v>
      </c>
      <c r="G4689" s="122"/>
      <c r="H4689" s="95">
        <v>6000</v>
      </c>
      <c r="I4689" s="95">
        <f t="shared" si="79"/>
        <v>1880783.19</v>
      </c>
    </row>
    <row r="4690" spans="1:9" x14ac:dyDescent="0.25">
      <c r="A4690" t="s">
        <v>158</v>
      </c>
      <c r="B4690" s="92">
        <v>421</v>
      </c>
      <c r="C4690" s="92">
        <v>16836</v>
      </c>
      <c r="D4690" s="93">
        <v>45070</v>
      </c>
      <c r="E4690" s="94" t="s">
        <v>3704</v>
      </c>
      <c r="F4690" s="92" t="s">
        <v>2409</v>
      </c>
      <c r="G4690" s="122"/>
      <c r="H4690" s="95">
        <v>20000</v>
      </c>
      <c r="I4690" s="95">
        <f t="shared" si="79"/>
        <v>1860783.19</v>
      </c>
    </row>
    <row r="4691" spans="1:9" x14ac:dyDescent="0.25">
      <c r="B4691" s="92">
        <v>241</v>
      </c>
      <c r="C4691" s="92">
        <v>16837</v>
      </c>
      <c r="D4691" s="93">
        <v>45070</v>
      </c>
      <c r="E4691" s="94" t="s">
        <v>3705</v>
      </c>
      <c r="F4691" s="92" t="s">
        <v>1884</v>
      </c>
      <c r="G4691" s="122"/>
      <c r="H4691" s="95">
        <v>6328</v>
      </c>
      <c r="I4691" s="95">
        <f t="shared" si="79"/>
        <v>1854455.19</v>
      </c>
    </row>
    <row r="4692" spans="1:9" x14ac:dyDescent="0.25">
      <c r="B4692" s="92">
        <v>421</v>
      </c>
      <c r="C4692" s="92">
        <v>16838</v>
      </c>
      <c r="D4692" s="93">
        <v>45070</v>
      </c>
      <c r="E4692" s="94" t="s">
        <v>3706</v>
      </c>
      <c r="F4692" s="92" t="s">
        <v>3466</v>
      </c>
      <c r="G4692" s="122"/>
      <c r="H4692" s="95">
        <v>20060</v>
      </c>
      <c r="I4692" s="95">
        <f t="shared" si="79"/>
        <v>1834395.19</v>
      </c>
    </row>
    <row r="4693" spans="1:9" x14ac:dyDescent="0.25">
      <c r="B4693" s="92"/>
      <c r="C4693" s="92">
        <v>16839</v>
      </c>
      <c r="D4693" s="93">
        <v>45072</v>
      </c>
      <c r="E4693" s="94" t="s">
        <v>64</v>
      </c>
      <c r="F4693" s="92" t="s">
        <v>64</v>
      </c>
      <c r="G4693" s="122"/>
      <c r="H4693" s="95"/>
      <c r="I4693" s="95">
        <f t="shared" si="79"/>
        <v>1834395.19</v>
      </c>
    </row>
    <row r="4694" spans="1:9" x14ac:dyDescent="0.25">
      <c r="B4694" s="92">
        <v>421</v>
      </c>
      <c r="C4694" s="92">
        <v>16840</v>
      </c>
      <c r="D4694" s="93">
        <v>45072</v>
      </c>
      <c r="E4694" s="94" t="s">
        <v>1722</v>
      </c>
      <c r="F4694" s="92" t="s">
        <v>3707</v>
      </c>
      <c r="G4694" s="122"/>
      <c r="H4694" s="95">
        <v>5000</v>
      </c>
      <c r="I4694" s="95">
        <f t="shared" si="79"/>
        <v>1829395.19</v>
      </c>
    </row>
    <row r="4695" spans="1:9" x14ac:dyDescent="0.25">
      <c r="B4695" s="92">
        <v>421</v>
      </c>
      <c r="C4695" s="92">
        <v>16841</v>
      </c>
      <c r="D4695" s="93">
        <v>45075</v>
      </c>
      <c r="E4695" s="94" t="s">
        <v>62</v>
      </c>
      <c r="F4695" s="92" t="s">
        <v>3708</v>
      </c>
      <c r="G4695" s="122"/>
      <c r="H4695" s="95">
        <v>10000</v>
      </c>
      <c r="I4695" s="95">
        <f t="shared" si="79"/>
        <v>1819395.19</v>
      </c>
    </row>
    <row r="4696" spans="1:9" x14ac:dyDescent="0.25">
      <c r="A4696" t="s">
        <v>158</v>
      </c>
      <c r="B4696" s="92">
        <v>426</v>
      </c>
      <c r="C4696" s="92">
        <v>16842</v>
      </c>
      <c r="D4696" s="93">
        <v>45075</v>
      </c>
      <c r="E4696" s="94" t="s">
        <v>3717</v>
      </c>
      <c r="F4696" s="92" t="s">
        <v>169</v>
      </c>
      <c r="G4696" s="122"/>
      <c r="H4696" s="95">
        <v>22035</v>
      </c>
      <c r="I4696" s="95">
        <f t="shared" si="79"/>
        <v>1797360.19</v>
      </c>
    </row>
    <row r="4697" spans="1:9" x14ac:dyDescent="0.25">
      <c r="A4697" t="s">
        <v>158</v>
      </c>
      <c r="B4697" s="92">
        <v>426</v>
      </c>
      <c r="C4697" s="92">
        <v>16843</v>
      </c>
      <c r="D4697" s="93">
        <v>45075</v>
      </c>
      <c r="E4697" s="94" t="s">
        <v>3718</v>
      </c>
      <c r="F4697" s="92" t="s">
        <v>3719</v>
      </c>
      <c r="G4697" s="122"/>
      <c r="H4697" s="95">
        <v>10000</v>
      </c>
      <c r="I4697" s="95">
        <f t="shared" si="79"/>
        <v>1787360.19</v>
      </c>
    </row>
    <row r="4698" spans="1:9" x14ac:dyDescent="0.25">
      <c r="B4698" s="92">
        <v>292</v>
      </c>
      <c r="C4698" s="92"/>
      <c r="D4698" s="93">
        <v>45076</v>
      </c>
      <c r="E4698" s="94"/>
      <c r="F4698" s="92" t="s">
        <v>1858</v>
      </c>
      <c r="G4698" s="122"/>
      <c r="H4698" s="95">
        <v>2361.59</v>
      </c>
      <c r="I4698" s="95">
        <f t="shared" si="79"/>
        <v>1784998.5999999999</v>
      </c>
    </row>
    <row r="4699" spans="1:9" x14ac:dyDescent="0.25">
      <c r="B4699" s="92"/>
      <c r="C4699" s="92"/>
      <c r="D4699" s="93"/>
      <c r="E4699" s="94"/>
      <c r="F4699" s="92"/>
      <c r="G4699" s="122"/>
      <c r="H4699" s="95"/>
      <c r="I4699" s="95"/>
    </row>
    <row r="4700" spans="1:9" x14ac:dyDescent="0.25">
      <c r="B4700" s="92"/>
      <c r="C4700" s="92"/>
      <c r="D4700" s="93"/>
      <c r="E4700" s="94"/>
      <c r="F4700" s="140" t="s">
        <v>99</v>
      </c>
      <c r="G4700" s="141">
        <f>SUM(G4601:G4699)</f>
        <v>1092087.5</v>
      </c>
      <c r="H4700" s="143">
        <f>SUM(H4601:H4699)</f>
        <v>1346895.5000000002</v>
      </c>
      <c r="I4700" s="95"/>
    </row>
    <row r="4702" spans="1:9" x14ac:dyDescent="0.25">
      <c r="B4702" s="92">
        <v>421</v>
      </c>
      <c r="C4702" s="92">
        <v>16844</v>
      </c>
      <c r="D4702" s="93">
        <v>45078</v>
      </c>
      <c r="E4702" s="94" t="s">
        <v>62</v>
      </c>
      <c r="F4702" s="92" t="s">
        <v>3720</v>
      </c>
      <c r="G4702" s="122"/>
      <c r="H4702" s="95">
        <v>7000</v>
      </c>
      <c r="I4702" s="95">
        <f>+I4698+G4702-H4702</f>
        <v>1777998.5999999999</v>
      </c>
    </row>
    <row r="4703" spans="1:9" x14ac:dyDescent="0.25">
      <c r="A4703" t="s">
        <v>165</v>
      </c>
      <c r="B4703" s="92">
        <v>421</v>
      </c>
      <c r="C4703" s="92">
        <v>16845</v>
      </c>
      <c r="D4703" s="93">
        <v>45082</v>
      </c>
      <c r="E4703" s="94" t="s">
        <v>62</v>
      </c>
      <c r="F4703" s="92" t="s">
        <v>3721</v>
      </c>
      <c r="G4703" s="122"/>
      <c r="H4703" s="95">
        <v>10000</v>
      </c>
      <c r="I4703" s="95">
        <f t="shared" si="79"/>
        <v>1767998.5999999999</v>
      </c>
    </row>
    <row r="4704" spans="1:9" x14ac:dyDescent="0.25">
      <c r="A4704" t="s">
        <v>165</v>
      </c>
      <c r="B4704" s="92">
        <v>421</v>
      </c>
      <c r="C4704" s="92">
        <v>16846</v>
      </c>
      <c r="D4704" s="93">
        <v>45082</v>
      </c>
      <c r="E4704" s="94" t="s">
        <v>174</v>
      </c>
      <c r="F4704" s="92" t="s">
        <v>3722</v>
      </c>
      <c r="G4704" s="122"/>
      <c r="H4704" s="95">
        <v>5000</v>
      </c>
      <c r="I4704" s="95">
        <f t="shared" si="79"/>
        <v>1762998.5999999999</v>
      </c>
    </row>
    <row r="4705" spans="1:9" x14ac:dyDescent="0.25">
      <c r="A4705" t="s">
        <v>165</v>
      </c>
      <c r="B4705" s="92">
        <v>342</v>
      </c>
      <c r="C4705" s="92">
        <v>16847</v>
      </c>
      <c r="D4705" s="93">
        <v>45083</v>
      </c>
      <c r="E4705" s="94" t="s">
        <v>3663</v>
      </c>
      <c r="F4705" s="92" t="s">
        <v>3406</v>
      </c>
      <c r="G4705" s="122"/>
      <c r="H4705" s="95">
        <v>50000</v>
      </c>
      <c r="I4705" s="95">
        <f t="shared" si="79"/>
        <v>1712998.5999999999</v>
      </c>
    </row>
    <row r="4706" spans="1:9" x14ac:dyDescent="0.25">
      <c r="A4706" t="s">
        <v>165</v>
      </c>
      <c r="B4706" s="92">
        <v>427</v>
      </c>
      <c r="C4706" s="92">
        <v>16848</v>
      </c>
      <c r="D4706" s="93">
        <v>45083</v>
      </c>
      <c r="E4706" s="94" t="s">
        <v>3723</v>
      </c>
      <c r="F4706" s="92" t="s">
        <v>3195</v>
      </c>
      <c r="G4706" s="122"/>
      <c r="H4706" s="95">
        <v>1460996.07</v>
      </c>
      <c r="I4706" s="95">
        <f t="shared" si="79"/>
        <v>252002.5299999998</v>
      </c>
    </row>
    <row r="4707" spans="1:9" x14ac:dyDescent="0.25">
      <c r="A4707" t="s">
        <v>165</v>
      </c>
      <c r="B4707" s="92">
        <v>122</v>
      </c>
      <c r="C4707" s="92">
        <v>16849</v>
      </c>
      <c r="D4707" s="93">
        <v>45083</v>
      </c>
      <c r="E4707" s="94" t="s">
        <v>182</v>
      </c>
      <c r="F4707" s="92" t="s">
        <v>3082</v>
      </c>
      <c r="G4707" s="122"/>
      <c r="H4707" s="95">
        <v>5000</v>
      </c>
      <c r="I4707" s="95">
        <f t="shared" si="79"/>
        <v>247002.5299999998</v>
      </c>
    </row>
    <row r="4708" spans="1:9" x14ac:dyDescent="0.25">
      <c r="A4708" t="s">
        <v>165</v>
      </c>
      <c r="B4708" s="92">
        <v>421</v>
      </c>
      <c r="C4708" s="92">
        <v>16850</v>
      </c>
      <c r="D4708" s="93">
        <v>45083</v>
      </c>
      <c r="E4708" s="94" t="s">
        <v>3725</v>
      </c>
      <c r="F4708" s="92" t="s">
        <v>3726</v>
      </c>
      <c r="G4708" s="122"/>
      <c r="H4708" s="95">
        <v>10000</v>
      </c>
      <c r="I4708" s="95">
        <f t="shared" ref="I4708:I4772" si="80">+I4707+G4708-H4708</f>
        <v>237002.5299999998</v>
      </c>
    </row>
    <row r="4709" spans="1:9" x14ac:dyDescent="0.25">
      <c r="A4709" t="s">
        <v>165</v>
      </c>
      <c r="B4709" s="92">
        <v>421</v>
      </c>
      <c r="C4709" s="92">
        <v>16851</v>
      </c>
      <c r="D4709" s="93">
        <v>45086</v>
      </c>
      <c r="E4709" s="94" t="s">
        <v>1722</v>
      </c>
      <c r="F4709" s="92" t="s">
        <v>3727</v>
      </c>
      <c r="G4709" s="122"/>
      <c r="H4709" s="95">
        <v>5000</v>
      </c>
      <c r="I4709" s="95">
        <f t="shared" si="80"/>
        <v>232002.5299999998</v>
      </c>
    </row>
    <row r="4710" spans="1:9" x14ac:dyDescent="0.25">
      <c r="A4710" t="s">
        <v>165</v>
      </c>
      <c r="B4710" s="92">
        <v>426</v>
      </c>
      <c r="C4710" s="92">
        <v>16852</v>
      </c>
      <c r="D4710" s="93">
        <v>45086</v>
      </c>
      <c r="E4710" s="94" t="s">
        <v>3728</v>
      </c>
      <c r="F4710" s="92" t="s">
        <v>3729</v>
      </c>
      <c r="G4710" s="122"/>
      <c r="H4710" s="95">
        <v>250000</v>
      </c>
      <c r="I4710" s="95">
        <f t="shared" si="80"/>
        <v>-17997.470000000205</v>
      </c>
    </row>
    <row r="4711" spans="1:9" x14ac:dyDescent="0.25">
      <c r="A4711" t="s">
        <v>165</v>
      </c>
      <c r="B4711" s="92">
        <v>421</v>
      </c>
      <c r="C4711" s="92">
        <v>16853</v>
      </c>
      <c r="D4711" s="93">
        <v>45086</v>
      </c>
      <c r="E4711" s="94" t="s">
        <v>1722</v>
      </c>
      <c r="F4711" s="92" t="s">
        <v>3730</v>
      </c>
      <c r="G4711" s="122"/>
      <c r="H4711" s="95">
        <v>3000</v>
      </c>
      <c r="I4711" s="95">
        <f t="shared" si="80"/>
        <v>-20997.470000000205</v>
      </c>
    </row>
    <row r="4712" spans="1:9" x14ac:dyDescent="0.25">
      <c r="A4712" t="s">
        <v>165</v>
      </c>
      <c r="B4712" s="92">
        <v>421</v>
      </c>
      <c r="C4712" s="92">
        <v>16854</v>
      </c>
      <c r="D4712" s="93">
        <v>45086</v>
      </c>
      <c r="E4712" s="94" t="s">
        <v>1722</v>
      </c>
      <c r="F4712" s="92" t="s">
        <v>3731</v>
      </c>
      <c r="G4712" s="122"/>
      <c r="H4712" s="95">
        <v>5000</v>
      </c>
      <c r="I4712" s="95">
        <f t="shared" si="80"/>
        <v>-25997.470000000205</v>
      </c>
    </row>
    <row r="4713" spans="1:9" x14ac:dyDescent="0.25">
      <c r="A4713" t="s">
        <v>165</v>
      </c>
      <c r="B4713" s="92">
        <v>427</v>
      </c>
      <c r="C4713" s="92">
        <v>16855</v>
      </c>
      <c r="D4713" s="93">
        <v>45086</v>
      </c>
      <c r="E4713" s="94" t="s">
        <v>3723</v>
      </c>
      <c r="F4713" s="92" t="s">
        <v>3170</v>
      </c>
      <c r="G4713" s="122"/>
      <c r="H4713" s="95">
        <v>95472.77</v>
      </c>
      <c r="I4713" s="95">
        <f t="shared" si="80"/>
        <v>-121470.24000000021</v>
      </c>
    </row>
    <row r="4714" spans="1:9" x14ac:dyDescent="0.25">
      <c r="B4714" s="92"/>
      <c r="C4714" s="92"/>
      <c r="D4714" s="93">
        <v>45093</v>
      </c>
      <c r="E4714" s="94" t="s">
        <v>41</v>
      </c>
      <c r="F4714" s="92" t="s">
        <v>41</v>
      </c>
      <c r="G4714" s="122">
        <v>1092087.5</v>
      </c>
      <c r="H4714" s="95"/>
      <c r="I4714" s="95">
        <f t="shared" si="80"/>
        <v>970617.25999999978</v>
      </c>
    </row>
    <row r="4715" spans="1:9" x14ac:dyDescent="0.25">
      <c r="A4715" t="s">
        <v>165</v>
      </c>
      <c r="B4715" s="92">
        <v>426</v>
      </c>
      <c r="C4715" s="92">
        <v>16856</v>
      </c>
      <c r="D4715" s="93">
        <v>45093</v>
      </c>
      <c r="E4715" s="94" t="s">
        <v>3732</v>
      </c>
      <c r="F4715" s="92" t="s">
        <v>3729</v>
      </c>
      <c r="G4715" s="122"/>
      <c r="H4715" s="95">
        <v>250000</v>
      </c>
      <c r="I4715" s="95">
        <f t="shared" si="80"/>
        <v>720617.25999999978</v>
      </c>
    </row>
    <row r="4716" spans="1:9" x14ac:dyDescent="0.25">
      <c r="A4716" t="s">
        <v>165</v>
      </c>
      <c r="B4716" s="92">
        <v>426</v>
      </c>
      <c r="C4716" s="92">
        <v>16857</v>
      </c>
      <c r="D4716" s="93">
        <v>45093</v>
      </c>
      <c r="E4716" s="94" t="s">
        <v>3732</v>
      </c>
      <c r="F4716" s="92" t="s">
        <v>1939</v>
      </c>
      <c r="G4716" s="122"/>
      <c r="H4716" s="95">
        <v>50000</v>
      </c>
      <c r="I4716" s="95">
        <f t="shared" si="80"/>
        <v>670617.25999999978</v>
      </c>
    </row>
    <row r="4717" spans="1:9" x14ac:dyDescent="0.25">
      <c r="A4717" t="s">
        <v>165</v>
      </c>
      <c r="B4717" s="92">
        <v>293</v>
      </c>
      <c r="C4717" s="92">
        <v>16858</v>
      </c>
      <c r="D4717" s="93">
        <v>45096</v>
      </c>
      <c r="E4717" s="94" t="s">
        <v>3733</v>
      </c>
      <c r="F4717" s="92" t="s">
        <v>3734</v>
      </c>
      <c r="G4717" s="122"/>
      <c r="H4717" s="95">
        <v>80000</v>
      </c>
      <c r="I4717" s="95">
        <f t="shared" si="80"/>
        <v>590617.25999999978</v>
      </c>
    </row>
    <row r="4718" spans="1:9" x14ac:dyDescent="0.25">
      <c r="A4718" t="s">
        <v>165</v>
      </c>
      <c r="B4718" s="92">
        <v>345</v>
      </c>
      <c r="C4718" s="92">
        <v>16859</v>
      </c>
      <c r="D4718" s="93">
        <v>45096</v>
      </c>
      <c r="E4718" s="94" t="s">
        <v>1543</v>
      </c>
      <c r="F4718" s="92" t="s">
        <v>1939</v>
      </c>
      <c r="G4718" s="122"/>
      <c r="H4718" s="95">
        <v>20000</v>
      </c>
      <c r="I4718" s="95">
        <f t="shared" si="80"/>
        <v>570617.25999999978</v>
      </c>
    </row>
    <row r="4719" spans="1:9" x14ac:dyDescent="0.25">
      <c r="A4719" t="s">
        <v>165</v>
      </c>
      <c r="B4719" s="92">
        <v>342</v>
      </c>
      <c r="C4719" s="92">
        <v>16860</v>
      </c>
      <c r="D4719" s="93">
        <v>45096</v>
      </c>
      <c r="E4719" s="94" t="s">
        <v>3663</v>
      </c>
      <c r="F4719" s="92" t="s">
        <v>3406</v>
      </c>
      <c r="G4719" s="122"/>
      <c r="H4719" s="95">
        <v>50000</v>
      </c>
      <c r="I4719" s="95">
        <f t="shared" si="80"/>
        <v>520617.25999999978</v>
      </c>
    </row>
    <row r="4720" spans="1:9" x14ac:dyDescent="0.25">
      <c r="A4720" t="s">
        <v>165</v>
      </c>
      <c r="B4720" s="92">
        <v>342</v>
      </c>
      <c r="C4720" s="92">
        <v>16861</v>
      </c>
      <c r="D4720" s="93">
        <v>45096</v>
      </c>
      <c r="E4720" s="94" t="s">
        <v>3735</v>
      </c>
      <c r="F4720" s="92" t="s">
        <v>3815</v>
      </c>
      <c r="G4720" s="122"/>
      <c r="H4720" s="95">
        <v>25000</v>
      </c>
      <c r="I4720" s="95">
        <f t="shared" si="80"/>
        <v>495617.25999999978</v>
      </c>
    </row>
    <row r="4721" spans="1:9" x14ac:dyDescent="0.25">
      <c r="A4721" t="s">
        <v>165</v>
      </c>
      <c r="B4721" s="92">
        <v>345</v>
      </c>
      <c r="C4721" s="92">
        <v>16862</v>
      </c>
      <c r="D4721" s="93">
        <v>45093</v>
      </c>
      <c r="E4721" s="94" t="s">
        <v>3488</v>
      </c>
      <c r="F4721" s="92" t="s">
        <v>1765</v>
      </c>
      <c r="G4721" s="122"/>
      <c r="H4721" s="95">
        <v>7332</v>
      </c>
      <c r="I4721" s="95">
        <f t="shared" si="80"/>
        <v>488285.25999999978</v>
      </c>
    </row>
    <row r="4722" spans="1:9" x14ac:dyDescent="0.25">
      <c r="A4722" t="s">
        <v>158</v>
      </c>
      <c r="B4722" s="92">
        <v>122</v>
      </c>
      <c r="C4722" s="92">
        <v>16863</v>
      </c>
      <c r="D4722" s="93">
        <v>45097</v>
      </c>
      <c r="E4722" s="94" t="s">
        <v>3597</v>
      </c>
      <c r="F4722" s="92" t="s">
        <v>3736</v>
      </c>
      <c r="G4722" s="122"/>
      <c r="H4722" s="95">
        <v>20000</v>
      </c>
      <c r="I4722" s="95">
        <f t="shared" si="80"/>
        <v>468285.25999999978</v>
      </c>
    </row>
    <row r="4723" spans="1:9" x14ac:dyDescent="0.25">
      <c r="A4723" t="s">
        <v>165</v>
      </c>
      <c r="B4723" s="92">
        <v>122</v>
      </c>
      <c r="C4723" s="92">
        <v>16864</v>
      </c>
      <c r="D4723" s="93">
        <v>45097</v>
      </c>
      <c r="E4723" s="94" t="s">
        <v>2857</v>
      </c>
      <c r="F4723" s="92" t="s">
        <v>3200</v>
      </c>
      <c r="G4723" s="122"/>
      <c r="H4723" s="95">
        <v>20000</v>
      </c>
      <c r="I4723" s="95">
        <f t="shared" si="80"/>
        <v>448285.25999999978</v>
      </c>
    </row>
    <row r="4724" spans="1:9" x14ac:dyDescent="0.25">
      <c r="B4724" s="92"/>
      <c r="C4724" s="92">
        <v>16865</v>
      </c>
      <c r="D4724" s="93">
        <v>45097</v>
      </c>
      <c r="E4724" s="94" t="s">
        <v>43</v>
      </c>
      <c r="F4724" s="92" t="s">
        <v>43</v>
      </c>
      <c r="G4724" s="122"/>
      <c r="H4724" s="95"/>
      <c r="I4724" s="95">
        <f t="shared" si="80"/>
        <v>448285.25999999978</v>
      </c>
    </row>
    <row r="4725" spans="1:9" x14ac:dyDescent="0.25">
      <c r="A4725" t="s">
        <v>165</v>
      </c>
      <c r="B4725" s="92">
        <v>122</v>
      </c>
      <c r="C4725" s="92">
        <v>16866</v>
      </c>
      <c r="D4725" s="93">
        <v>45097</v>
      </c>
      <c r="E4725" s="94" t="s">
        <v>2851</v>
      </c>
      <c r="F4725" s="92" t="s">
        <v>2054</v>
      </c>
      <c r="G4725" s="122"/>
      <c r="H4725" s="95">
        <v>15000</v>
      </c>
      <c r="I4725" s="95">
        <f t="shared" si="80"/>
        <v>433285.25999999978</v>
      </c>
    </row>
    <row r="4726" spans="1:9" x14ac:dyDescent="0.25">
      <c r="A4726" t="s">
        <v>165</v>
      </c>
      <c r="B4726" s="92">
        <v>122</v>
      </c>
      <c r="C4726" s="92">
        <v>16867</v>
      </c>
      <c r="D4726" s="93">
        <v>45097</v>
      </c>
      <c r="E4726" s="94" t="s">
        <v>3540</v>
      </c>
      <c r="F4726" s="92" t="s">
        <v>1963</v>
      </c>
      <c r="G4726" s="122"/>
      <c r="H4726" s="95">
        <v>6000</v>
      </c>
      <c r="I4726" s="95">
        <f t="shared" si="80"/>
        <v>427285.25999999978</v>
      </c>
    </row>
    <row r="4727" spans="1:9" x14ac:dyDescent="0.25">
      <c r="A4727" t="s">
        <v>165</v>
      </c>
      <c r="B4727" s="92">
        <v>122</v>
      </c>
      <c r="C4727" s="92">
        <v>16868</v>
      </c>
      <c r="D4727" s="93">
        <v>45097</v>
      </c>
      <c r="E4727" s="94" t="s">
        <v>2113</v>
      </c>
      <c r="F4727" s="92" t="s">
        <v>1893</v>
      </c>
      <c r="G4727" s="122"/>
      <c r="H4727" s="95">
        <v>15000</v>
      </c>
      <c r="I4727" s="95">
        <f t="shared" si="80"/>
        <v>412285.25999999978</v>
      </c>
    </row>
    <row r="4728" spans="1:9" x14ac:dyDescent="0.25">
      <c r="A4728" t="s">
        <v>165</v>
      </c>
      <c r="B4728" s="92">
        <v>122</v>
      </c>
      <c r="C4728" s="92">
        <v>16869</v>
      </c>
      <c r="D4728" s="93">
        <v>45097</v>
      </c>
      <c r="E4728" s="94" t="s">
        <v>2113</v>
      </c>
      <c r="F4728" s="92" t="s">
        <v>1821</v>
      </c>
      <c r="G4728" s="122"/>
      <c r="H4728" s="95">
        <v>15000</v>
      </c>
      <c r="I4728" s="95">
        <f t="shared" si="80"/>
        <v>397285.25999999978</v>
      </c>
    </row>
    <row r="4729" spans="1:9" x14ac:dyDescent="0.25">
      <c r="A4729" t="s">
        <v>158</v>
      </c>
      <c r="B4729" s="92">
        <v>122</v>
      </c>
      <c r="C4729" s="92">
        <v>16870</v>
      </c>
      <c r="D4729" s="93">
        <v>45097</v>
      </c>
      <c r="E4729" s="94" t="s">
        <v>2113</v>
      </c>
      <c r="F4729" s="92" t="s">
        <v>2272</v>
      </c>
      <c r="G4729" s="122"/>
      <c r="H4729" s="95">
        <v>12000</v>
      </c>
      <c r="I4729" s="95">
        <f t="shared" si="80"/>
        <v>385285.25999999978</v>
      </c>
    </row>
    <row r="4730" spans="1:9" x14ac:dyDescent="0.25">
      <c r="A4730" t="s">
        <v>165</v>
      </c>
      <c r="B4730" s="92">
        <v>122</v>
      </c>
      <c r="C4730" s="92">
        <v>16871</v>
      </c>
      <c r="D4730" s="93">
        <v>45097</v>
      </c>
      <c r="E4730" s="94" t="s">
        <v>3737</v>
      </c>
      <c r="F4730" s="92" t="s">
        <v>2855</v>
      </c>
      <c r="G4730" s="122"/>
      <c r="H4730" s="95">
        <v>12000</v>
      </c>
      <c r="I4730" s="95">
        <f t="shared" si="80"/>
        <v>373285.25999999978</v>
      </c>
    </row>
    <row r="4731" spans="1:9" x14ac:dyDescent="0.25">
      <c r="A4731" t="s">
        <v>165</v>
      </c>
      <c r="B4731" s="92">
        <v>122</v>
      </c>
      <c r="C4731" s="92">
        <v>16872</v>
      </c>
      <c r="D4731" s="93">
        <v>45097</v>
      </c>
      <c r="E4731" s="94" t="s">
        <v>3689</v>
      </c>
      <c r="F4731" s="92" t="s">
        <v>2985</v>
      </c>
      <c r="G4731" s="122"/>
      <c r="H4731" s="95">
        <v>12000</v>
      </c>
      <c r="I4731" s="95">
        <f t="shared" si="80"/>
        <v>361285.25999999978</v>
      </c>
    </row>
    <row r="4732" spans="1:9" x14ac:dyDescent="0.25">
      <c r="A4732" t="s">
        <v>158</v>
      </c>
      <c r="B4732" s="92">
        <v>122</v>
      </c>
      <c r="C4732" s="92">
        <v>16873</v>
      </c>
      <c r="D4732" s="93">
        <v>45097</v>
      </c>
      <c r="E4732" s="94" t="s">
        <v>2540</v>
      </c>
      <c r="F4732" s="92" t="s">
        <v>3738</v>
      </c>
      <c r="G4732" s="122"/>
      <c r="H4732" s="95">
        <v>12000</v>
      </c>
      <c r="I4732" s="95">
        <f t="shared" si="80"/>
        <v>349285.25999999978</v>
      </c>
    </row>
    <row r="4733" spans="1:9" x14ac:dyDescent="0.25">
      <c r="A4733" t="s">
        <v>165</v>
      </c>
      <c r="B4733" s="92">
        <v>122</v>
      </c>
      <c r="C4733" s="92">
        <v>16874</v>
      </c>
      <c r="D4733" s="93">
        <v>45097</v>
      </c>
      <c r="E4733" s="94" t="s">
        <v>2118</v>
      </c>
      <c r="F4733" s="92" t="s">
        <v>1582</v>
      </c>
      <c r="G4733" s="122"/>
      <c r="H4733" s="95">
        <v>10000</v>
      </c>
      <c r="I4733" s="95">
        <f t="shared" si="80"/>
        <v>339285.25999999978</v>
      </c>
    </row>
    <row r="4734" spans="1:9" x14ac:dyDescent="0.25">
      <c r="A4734" t="s">
        <v>158</v>
      </c>
      <c r="B4734" s="92">
        <v>122</v>
      </c>
      <c r="C4734" s="92">
        <v>16875</v>
      </c>
      <c r="D4734" s="93">
        <v>45097</v>
      </c>
      <c r="E4734" s="94" t="s">
        <v>2115</v>
      </c>
      <c r="F4734" s="92" t="s">
        <v>1976</v>
      </c>
      <c r="G4734" s="122"/>
      <c r="H4734" s="95">
        <v>10000</v>
      </c>
      <c r="I4734" s="95">
        <f t="shared" si="80"/>
        <v>329285.25999999978</v>
      </c>
    </row>
    <row r="4735" spans="1:9" x14ac:dyDescent="0.25">
      <c r="A4735" t="s">
        <v>165</v>
      </c>
      <c r="B4735" s="92">
        <v>122</v>
      </c>
      <c r="C4735" s="92">
        <v>16876</v>
      </c>
      <c r="D4735" s="93">
        <v>45097</v>
      </c>
      <c r="E4735" s="94" t="s">
        <v>2119</v>
      </c>
      <c r="F4735" s="92" t="s">
        <v>1977</v>
      </c>
      <c r="G4735" s="122"/>
      <c r="H4735" s="95">
        <v>9000</v>
      </c>
      <c r="I4735" s="95">
        <f t="shared" si="80"/>
        <v>320285.25999999978</v>
      </c>
    </row>
    <row r="4736" spans="1:9" x14ac:dyDescent="0.25">
      <c r="A4736" t="s">
        <v>158</v>
      </c>
      <c r="B4736" s="92">
        <v>421</v>
      </c>
      <c r="C4736" s="92">
        <v>16877</v>
      </c>
      <c r="D4736" s="93">
        <v>45097</v>
      </c>
      <c r="E4736" s="94" t="s">
        <v>3739</v>
      </c>
      <c r="F4736" s="92" t="s">
        <v>1953</v>
      </c>
      <c r="G4736" s="122"/>
      <c r="H4736" s="95">
        <v>5000</v>
      </c>
      <c r="I4736" s="95">
        <f t="shared" si="80"/>
        <v>315285.25999999978</v>
      </c>
    </row>
    <row r="4737" spans="1:9" x14ac:dyDescent="0.25">
      <c r="A4737" t="s">
        <v>165</v>
      </c>
      <c r="B4737" s="92">
        <v>421</v>
      </c>
      <c r="C4737" s="92">
        <v>16878</v>
      </c>
      <c r="D4737" s="93">
        <v>45097</v>
      </c>
      <c r="E4737" s="94" t="s">
        <v>3740</v>
      </c>
      <c r="F4737" s="92" t="s">
        <v>2790</v>
      </c>
      <c r="G4737" s="122"/>
      <c r="H4737" s="95">
        <v>6000</v>
      </c>
      <c r="I4737" s="95">
        <f t="shared" si="80"/>
        <v>309285.25999999978</v>
      </c>
    </row>
    <row r="4738" spans="1:9" x14ac:dyDescent="0.25">
      <c r="A4738" t="s">
        <v>158</v>
      </c>
      <c r="B4738" s="92">
        <v>122</v>
      </c>
      <c r="C4738" s="92">
        <v>16879</v>
      </c>
      <c r="D4738" s="93">
        <v>45097</v>
      </c>
      <c r="E4738" s="94" t="s">
        <v>2114</v>
      </c>
      <c r="F4738" s="92" t="s">
        <v>2327</v>
      </c>
      <c r="G4738" s="122"/>
      <c r="H4738" s="95">
        <v>8000</v>
      </c>
      <c r="I4738" s="95">
        <f t="shared" si="80"/>
        <v>301285.25999999978</v>
      </c>
    </row>
    <row r="4739" spans="1:9" x14ac:dyDescent="0.25">
      <c r="A4739" t="s">
        <v>158</v>
      </c>
      <c r="B4739" s="92">
        <v>122</v>
      </c>
      <c r="C4739" s="92">
        <v>16880</v>
      </c>
      <c r="D4739" s="93">
        <v>45097</v>
      </c>
      <c r="E4739" s="94" t="s">
        <v>2854</v>
      </c>
      <c r="F4739" s="92" t="s">
        <v>1937</v>
      </c>
      <c r="G4739" s="122"/>
      <c r="H4739" s="95">
        <v>20000</v>
      </c>
      <c r="I4739" s="95">
        <f t="shared" si="80"/>
        <v>281285.25999999978</v>
      </c>
    </row>
    <row r="4740" spans="1:9" x14ac:dyDescent="0.25">
      <c r="A4740" t="s">
        <v>158</v>
      </c>
      <c r="B4740" s="92">
        <v>421</v>
      </c>
      <c r="C4740" s="92">
        <v>16881</v>
      </c>
      <c r="D4740" s="93">
        <v>45097</v>
      </c>
      <c r="E4740" s="94" t="s">
        <v>2036</v>
      </c>
      <c r="F4740" s="92" t="s">
        <v>3741</v>
      </c>
      <c r="G4740" s="122"/>
      <c r="H4740" s="95">
        <v>10000</v>
      </c>
      <c r="I4740" s="95">
        <f t="shared" si="80"/>
        <v>271285.25999999978</v>
      </c>
    </row>
    <row r="4741" spans="1:9" x14ac:dyDescent="0.25">
      <c r="A4741" t="s">
        <v>158</v>
      </c>
      <c r="B4741" s="92">
        <v>122</v>
      </c>
      <c r="C4741" s="92">
        <v>16882</v>
      </c>
      <c r="D4741" s="93">
        <v>45097</v>
      </c>
      <c r="E4741" s="94" t="s">
        <v>2121</v>
      </c>
      <c r="F4741" s="92" t="s">
        <v>419</v>
      </c>
      <c r="G4741" s="122"/>
      <c r="H4741" s="95">
        <v>15000</v>
      </c>
      <c r="I4741" s="95">
        <f t="shared" si="80"/>
        <v>256285.25999999978</v>
      </c>
    </row>
    <row r="4742" spans="1:9" x14ac:dyDescent="0.25">
      <c r="A4742" t="s">
        <v>165</v>
      </c>
      <c r="B4742" s="92">
        <v>345</v>
      </c>
      <c r="C4742" s="92">
        <v>16883</v>
      </c>
      <c r="D4742" s="93">
        <v>45097</v>
      </c>
      <c r="E4742" s="94" t="s">
        <v>3742</v>
      </c>
      <c r="F4742" s="92" t="s">
        <v>1939</v>
      </c>
      <c r="G4742" s="122"/>
      <c r="H4742" s="95">
        <v>9350</v>
      </c>
      <c r="I4742" s="95">
        <f t="shared" si="80"/>
        <v>246935.25999999978</v>
      </c>
    </row>
    <row r="4743" spans="1:9" x14ac:dyDescent="0.25">
      <c r="A4743" t="s">
        <v>158</v>
      </c>
      <c r="B4743" s="92">
        <v>421</v>
      </c>
      <c r="C4743" s="92">
        <v>16884</v>
      </c>
      <c r="D4743" s="93">
        <v>45097</v>
      </c>
      <c r="E4743" s="94" t="s">
        <v>3743</v>
      </c>
      <c r="F4743" s="92" t="s">
        <v>3507</v>
      </c>
      <c r="G4743" s="122"/>
      <c r="H4743" s="95">
        <v>21599</v>
      </c>
      <c r="I4743" s="95">
        <f t="shared" si="80"/>
        <v>225336.25999999978</v>
      </c>
    </row>
    <row r="4744" spans="1:9" x14ac:dyDescent="0.25">
      <c r="A4744" t="s">
        <v>165</v>
      </c>
      <c r="B4744" s="92">
        <v>421</v>
      </c>
      <c r="C4744" s="92">
        <v>16885</v>
      </c>
      <c r="D4744" s="93">
        <v>45097</v>
      </c>
      <c r="E4744" s="94" t="s">
        <v>1860</v>
      </c>
      <c r="F4744" s="92" t="s">
        <v>3744</v>
      </c>
      <c r="G4744" s="122"/>
      <c r="H4744" s="95">
        <v>5000</v>
      </c>
      <c r="I4744" s="95">
        <f t="shared" si="80"/>
        <v>220336.25999999978</v>
      </c>
    </row>
    <row r="4745" spans="1:9" x14ac:dyDescent="0.25">
      <c r="A4745" t="s">
        <v>165</v>
      </c>
      <c r="B4745" s="92">
        <v>122</v>
      </c>
      <c r="C4745" s="92">
        <v>16886</v>
      </c>
      <c r="D4745" s="93">
        <v>45097</v>
      </c>
      <c r="E4745" s="94" t="s">
        <v>2117</v>
      </c>
      <c r="F4745" s="92" t="s">
        <v>2858</v>
      </c>
      <c r="G4745" s="122"/>
      <c r="H4745" s="95">
        <v>9435</v>
      </c>
      <c r="I4745" s="95">
        <f t="shared" si="80"/>
        <v>210901.25999999978</v>
      </c>
    </row>
    <row r="4746" spans="1:9" x14ac:dyDescent="0.25">
      <c r="A4746" t="s">
        <v>158</v>
      </c>
      <c r="B4746" s="92">
        <v>421</v>
      </c>
      <c r="C4746" s="92">
        <v>16887</v>
      </c>
      <c r="D4746" s="93">
        <v>45097</v>
      </c>
      <c r="E4746" s="94" t="s">
        <v>3745</v>
      </c>
      <c r="F4746" s="92" t="s">
        <v>3746</v>
      </c>
      <c r="G4746" s="122"/>
      <c r="H4746" s="95">
        <v>10000</v>
      </c>
      <c r="I4746" s="95">
        <f t="shared" si="80"/>
        <v>200901.25999999978</v>
      </c>
    </row>
    <row r="4747" spans="1:9" x14ac:dyDescent="0.25">
      <c r="A4747" t="s">
        <v>165</v>
      </c>
      <c r="B4747" s="92">
        <v>421</v>
      </c>
      <c r="C4747" s="92">
        <v>16888</v>
      </c>
      <c r="D4747" s="93">
        <v>45097</v>
      </c>
      <c r="E4747" s="94" t="s">
        <v>3747</v>
      </c>
      <c r="F4747" s="92" t="s">
        <v>3748</v>
      </c>
      <c r="G4747" s="122"/>
      <c r="H4747" s="95">
        <v>28500</v>
      </c>
      <c r="I4747" s="95">
        <f t="shared" si="80"/>
        <v>172401.25999999978</v>
      </c>
    </row>
    <row r="4748" spans="1:9" x14ac:dyDescent="0.25">
      <c r="B4748" s="92"/>
      <c r="C4748" s="92">
        <v>16889</v>
      </c>
      <c r="D4748" s="93">
        <v>45097</v>
      </c>
      <c r="E4748" s="94" t="s">
        <v>43</v>
      </c>
      <c r="F4748" s="92" t="s">
        <v>43</v>
      </c>
      <c r="G4748" s="122"/>
      <c r="H4748" s="95"/>
      <c r="I4748" s="95">
        <f t="shared" si="80"/>
        <v>172401.25999999978</v>
      </c>
    </row>
    <row r="4749" spans="1:9" x14ac:dyDescent="0.25">
      <c r="A4749" t="s">
        <v>158</v>
      </c>
      <c r="B4749" s="92">
        <v>426</v>
      </c>
      <c r="C4749" s="92">
        <v>16890</v>
      </c>
      <c r="D4749" s="93">
        <v>45097</v>
      </c>
      <c r="E4749" s="94" t="s">
        <v>3749</v>
      </c>
      <c r="F4749" s="92" t="s">
        <v>3750</v>
      </c>
      <c r="G4749" s="122"/>
      <c r="H4749" s="95">
        <v>43700</v>
      </c>
      <c r="I4749" s="95">
        <f t="shared" si="80"/>
        <v>128701.25999999978</v>
      </c>
    </row>
    <row r="4750" spans="1:9" x14ac:dyDescent="0.25">
      <c r="B4750" s="92"/>
      <c r="C4750" s="92">
        <v>16891</v>
      </c>
      <c r="D4750" s="93">
        <v>45097</v>
      </c>
      <c r="E4750" s="94" t="s">
        <v>43</v>
      </c>
      <c r="F4750" s="92" t="s">
        <v>43</v>
      </c>
      <c r="G4750" s="122"/>
      <c r="H4750" s="95"/>
      <c r="I4750" s="95">
        <f t="shared" si="80"/>
        <v>128701.25999999978</v>
      </c>
    </row>
    <row r="4751" spans="1:9" x14ac:dyDescent="0.25">
      <c r="A4751" t="s">
        <v>158</v>
      </c>
      <c r="B4751" s="92">
        <v>426</v>
      </c>
      <c r="C4751" s="92">
        <v>16892</v>
      </c>
      <c r="D4751" s="93">
        <v>45097</v>
      </c>
      <c r="E4751" s="94" t="s">
        <v>3751</v>
      </c>
      <c r="F4751" s="92" t="s">
        <v>3752</v>
      </c>
      <c r="G4751" s="122"/>
      <c r="H4751" s="95">
        <v>7600</v>
      </c>
      <c r="I4751" s="95">
        <f t="shared" si="80"/>
        <v>121101.25999999978</v>
      </c>
    </row>
    <row r="4752" spans="1:9" x14ac:dyDescent="0.25">
      <c r="A4752" t="s">
        <v>158</v>
      </c>
      <c r="B4752" s="92">
        <v>426</v>
      </c>
      <c r="C4752" s="92">
        <v>16893</v>
      </c>
      <c r="D4752" s="93">
        <v>45097</v>
      </c>
      <c r="E4752" s="94" t="s">
        <v>3753</v>
      </c>
      <c r="F4752" s="92" t="s">
        <v>3754</v>
      </c>
      <c r="G4752" s="122"/>
      <c r="H4752" s="95">
        <v>11400</v>
      </c>
      <c r="I4752" s="95">
        <f t="shared" si="80"/>
        <v>109701.25999999978</v>
      </c>
    </row>
    <row r="4753" spans="1:9" x14ac:dyDescent="0.25">
      <c r="A4753" t="s">
        <v>158</v>
      </c>
      <c r="B4753" s="92">
        <v>426</v>
      </c>
      <c r="C4753" s="92">
        <v>16894</v>
      </c>
      <c r="D4753" s="93">
        <v>45097</v>
      </c>
      <c r="E4753" s="94" t="s">
        <v>3755</v>
      </c>
      <c r="F4753" s="92" t="s">
        <v>3756</v>
      </c>
      <c r="G4753" s="122"/>
      <c r="H4753" s="95">
        <v>19000</v>
      </c>
      <c r="I4753" s="95">
        <f t="shared" si="80"/>
        <v>90701.259999999776</v>
      </c>
    </row>
    <row r="4754" spans="1:9" x14ac:dyDescent="0.25">
      <c r="A4754" t="s">
        <v>158</v>
      </c>
      <c r="B4754" s="92">
        <v>421</v>
      </c>
      <c r="C4754" s="92">
        <v>16895</v>
      </c>
      <c r="D4754" s="93">
        <v>45100</v>
      </c>
      <c r="E4754" s="94" t="s">
        <v>3757</v>
      </c>
      <c r="F4754" s="92" t="s">
        <v>3758</v>
      </c>
      <c r="G4754" s="122"/>
      <c r="H4754" s="95">
        <v>9000</v>
      </c>
      <c r="I4754" s="95">
        <f t="shared" si="80"/>
        <v>81701.259999999776</v>
      </c>
    </row>
    <row r="4755" spans="1:9" x14ac:dyDescent="0.25">
      <c r="A4755" t="s">
        <v>158</v>
      </c>
      <c r="B4755" s="92">
        <v>122</v>
      </c>
      <c r="C4755" s="92">
        <v>16896</v>
      </c>
      <c r="D4755" s="93">
        <v>45100</v>
      </c>
      <c r="E4755" s="94" t="s">
        <v>3759</v>
      </c>
      <c r="F4755" s="92" t="s">
        <v>3760</v>
      </c>
      <c r="G4755" s="122"/>
      <c r="H4755" s="95">
        <v>12000</v>
      </c>
      <c r="I4755" s="95">
        <f t="shared" si="80"/>
        <v>69701.259999999776</v>
      </c>
    </row>
    <row r="4756" spans="1:9" x14ac:dyDescent="0.25">
      <c r="B4756" s="92"/>
      <c r="C4756" s="92"/>
      <c r="D4756" s="93">
        <v>45106</v>
      </c>
      <c r="E4756" s="94" t="s">
        <v>41</v>
      </c>
      <c r="F4756" s="92" t="s">
        <v>3791</v>
      </c>
      <c r="G4756" s="122">
        <v>50000</v>
      </c>
      <c r="H4756" s="95"/>
      <c r="I4756" s="95">
        <f t="shared" si="80"/>
        <v>119701.25999999978</v>
      </c>
    </row>
    <row r="4757" spans="1:9" x14ac:dyDescent="0.25">
      <c r="B4757" s="92">
        <v>343</v>
      </c>
      <c r="C4757" s="92">
        <v>16897</v>
      </c>
      <c r="D4757" s="93">
        <v>45106</v>
      </c>
      <c r="E4757" s="94" t="s">
        <v>3763</v>
      </c>
      <c r="F4757" s="92" t="s">
        <v>3277</v>
      </c>
      <c r="G4757" s="122"/>
      <c r="H4757" s="95">
        <v>9500</v>
      </c>
      <c r="I4757" s="95">
        <f t="shared" si="80"/>
        <v>110201.25999999978</v>
      </c>
    </row>
    <row r="4758" spans="1:9" x14ac:dyDescent="0.25">
      <c r="B4758" s="92"/>
      <c r="C4758" s="92">
        <v>16898</v>
      </c>
      <c r="D4758" s="93">
        <v>45106</v>
      </c>
      <c r="E4758" s="94" t="s">
        <v>64</v>
      </c>
      <c r="F4758" s="92" t="s">
        <v>64</v>
      </c>
      <c r="G4758" s="122"/>
      <c r="H4758" s="95"/>
      <c r="I4758" s="95">
        <f t="shared" si="80"/>
        <v>110201.25999999978</v>
      </c>
    </row>
    <row r="4759" spans="1:9" x14ac:dyDescent="0.25">
      <c r="B4759" s="92">
        <v>292</v>
      </c>
      <c r="C4759" s="92"/>
      <c r="D4759" s="93"/>
      <c r="E4759" s="94"/>
      <c r="F4759" s="92" t="s">
        <v>1858</v>
      </c>
      <c r="G4759" s="122"/>
      <c r="H4759" s="95">
        <v>4880.57</v>
      </c>
      <c r="I4759" s="95">
        <f t="shared" si="80"/>
        <v>105320.68999999977</v>
      </c>
    </row>
    <row r="4760" spans="1:9" x14ac:dyDescent="0.25">
      <c r="B4760" s="92"/>
      <c r="C4760" s="92"/>
      <c r="D4760" s="93"/>
      <c r="E4760" s="94"/>
      <c r="F4760" s="92"/>
      <c r="G4760" s="122"/>
      <c r="H4760" s="95"/>
      <c r="I4760" s="95"/>
    </row>
    <row r="4761" spans="1:9" x14ac:dyDescent="0.25">
      <c r="B4761" s="92"/>
      <c r="C4761" s="92"/>
      <c r="D4761" s="93"/>
      <c r="E4761" s="94"/>
      <c r="F4761" s="92"/>
      <c r="G4761" s="122">
        <f>SUM(G4702:G4760)</f>
        <v>1142087.5</v>
      </c>
      <c r="H4761" s="95">
        <f>SUM(H4702:H4760)</f>
        <v>2821765.4099999997</v>
      </c>
      <c r="I4761" s="95"/>
    </row>
    <row r="4763" spans="1:9" x14ac:dyDescent="0.25">
      <c r="B4763" s="92">
        <v>293</v>
      </c>
      <c r="C4763" s="92">
        <v>16899</v>
      </c>
      <c r="D4763" s="93">
        <v>45110</v>
      </c>
      <c r="E4763" s="94" t="s">
        <v>3765</v>
      </c>
      <c r="F4763" s="92" t="s">
        <v>3286</v>
      </c>
      <c r="G4763" s="122"/>
      <c r="H4763" s="95">
        <v>20000</v>
      </c>
      <c r="I4763" s="95">
        <f>+I4759+G4763-H4763</f>
        <v>85320.689999999769</v>
      </c>
    </row>
    <row r="4764" spans="1:9" x14ac:dyDescent="0.25">
      <c r="B4764" s="92">
        <v>421</v>
      </c>
      <c r="C4764" s="92">
        <v>16900</v>
      </c>
      <c r="D4764" s="93">
        <v>45110</v>
      </c>
      <c r="E4764" s="94" t="s">
        <v>2406</v>
      </c>
      <c r="F4764" s="92" t="s">
        <v>3766</v>
      </c>
      <c r="G4764" s="122"/>
      <c r="H4764" s="95">
        <v>20000</v>
      </c>
      <c r="I4764" s="95">
        <f t="shared" si="80"/>
        <v>65320.689999999769</v>
      </c>
    </row>
    <row r="4765" spans="1:9" x14ac:dyDescent="0.25">
      <c r="A4765" t="s">
        <v>158</v>
      </c>
      <c r="B4765" s="92">
        <v>221</v>
      </c>
      <c r="C4765" s="92">
        <v>16901</v>
      </c>
      <c r="D4765" s="93">
        <v>45110</v>
      </c>
      <c r="E4765" s="94" t="s">
        <v>1724</v>
      </c>
      <c r="F4765" s="92" t="s">
        <v>1641</v>
      </c>
      <c r="G4765" s="122"/>
      <c r="H4765" s="95">
        <v>93254.06</v>
      </c>
      <c r="I4765" s="95">
        <f t="shared" si="80"/>
        <v>-27933.370000000228</v>
      </c>
    </row>
    <row r="4766" spans="1:9" x14ac:dyDescent="0.25">
      <c r="A4766" t="s">
        <v>158</v>
      </c>
      <c r="B4766" s="92">
        <v>213</v>
      </c>
      <c r="C4766" s="92">
        <v>16902</v>
      </c>
      <c r="D4766" s="93">
        <v>45110</v>
      </c>
      <c r="E4766" s="94" t="s">
        <v>2781</v>
      </c>
      <c r="F4766" s="92" t="s">
        <v>1939</v>
      </c>
      <c r="G4766" s="122"/>
      <c r="H4766" s="95">
        <v>39522</v>
      </c>
      <c r="I4766" s="95">
        <f t="shared" si="80"/>
        <v>-67455.370000000228</v>
      </c>
    </row>
    <row r="4767" spans="1:9" x14ac:dyDescent="0.25">
      <c r="A4767" t="s">
        <v>158</v>
      </c>
      <c r="B4767" s="92">
        <v>345</v>
      </c>
      <c r="C4767" s="92">
        <v>16903</v>
      </c>
      <c r="D4767" s="93">
        <v>45110</v>
      </c>
      <c r="E4767" s="94" t="s">
        <v>1543</v>
      </c>
      <c r="F4767" s="92" t="s">
        <v>1939</v>
      </c>
      <c r="G4767" s="122"/>
      <c r="H4767" s="95">
        <v>20000</v>
      </c>
      <c r="I4767" s="95">
        <f t="shared" si="80"/>
        <v>-87455.370000000228</v>
      </c>
    </row>
    <row r="4768" spans="1:9" x14ac:dyDescent="0.25">
      <c r="A4768" t="s">
        <v>158</v>
      </c>
      <c r="B4768" s="92">
        <v>426</v>
      </c>
      <c r="C4768" s="92">
        <v>16904</v>
      </c>
      <c r="D4768" s="93">
        <v>45110</v>
      </c>
      <c r="E4768" s="94" t="s">
        <v>3767</v>
      </c>
      <c r="F4768" s="92" t="s">
        <v>3181</v>
      </c>
      <c r="G4768" s="122"/>
      <c r="H4768" s="95">
        <v>12000</v>
      </c>
      <c r="I4768" s="95">
        <f t="shared" si="80"/>
        <v>-99455.370000000228</v>
      </c>
    </row>
    <row r="4769" spans="1:9" x14ac:dyDescent="0.25">
      <c r="A4769" t="s">
        <v>158</v>
      </c>
      <c r="B4769" s="92">
        <v>428</v>
      </c>
      <c r="C4769" s="92">
        <v>16905</v>
      </c>
      <c r="D4769" s="93">
        <v>45110</v>
      </c>
      <c r="E4769" s="94" t="s">
        <v>3768</v>
      </c>
      <c r="F4769" s="92" t="s">
        <v>3769</v>
      </c>
      <c r="G4769" s="122"/>
      <c r="H4769" s="95">
        <v>20000</v>
      </c>
      <c r="I4769" s="95">
        <f t="shared" si="80"/>
        <v>-119455.37000000023</v>
      </c>
    </row>
    <row r="4770" spans="1:9" x14ac:dyDescent="0.25">
      <c r="B4770" s="92">
        <v>426</v>
      </c>
      <c r="C4770" s="92">
        <v>16906</v>
      </c>
      <c r="D4770" s="93">
        <v>45110</v>
      </c>
      <c r="E4770" s="94" t="s">
        <v>3770</v>
      </c>
      <c r="F4770" s="92" t="s">
        <v>169</v>
      </c>
      <c r="G4770" s="122"/>
      <c r="H4770" s="95">
        <v>26526</v>
      </c>
      <c r="I4770" s="95">
        <f t="shared" si="80"/>
        <v>-145981.37000000023</v>
      </c>
    </row>
    <row r="4771" spans="1:9" x14ac:dyDescent="0.25">
      <c r="A4771" t="s">
        <v>158</v>
      </c>
      <c r="B4771" s="92">
        <v>428</v>
      </c>
      <c r="C4771" s="92">
        <v>16907</v>
      </c>
      <c r="D4771" s="93">
        <v>45110</v>
      </c>
      <c r="E4771" s="94" t="s">
        <v>3768</v>
      </c>
      <c r="F4771" s="92" t="s">
        <v>3771</v>
      </c>
      <c r="G4771" s="122"/>
      <c r="H4771" s="95">
        <v>10000</v>
      </c>
      <c r="I4771" s="95">
        <f t="shared" si="80"/>
        <v>-155981.37000000023</v>
      </c>
    </row>
    <row r="4772" spans="1:9" x14ac:dyDescent="0.25">
      <c r="A4772" t="s">
        <v>158</v>
      </c>
      <c r="B4772" s="92">
        <v>421</v>
      </c>
      <c r="C4772" s="92">
        <v>16908</v>
      </c>
      <c r="D4772" s="93">
        <v>45110</v>
      </c>
      <c r="E4772" s="94" t="s">
        <v>3772</v>
      </c>
      <c r="F4772" s="92" t="s">
        <v>2876</v>
      </c>
      <c r="G4772" s="122"/>
      <c r="H4772" s="95">
        <v>5000</v>
      </c>
      <c r="I4772" s="95">
        <f t="shared" si="80"/>
        <v>-160981.37000000023</v>
      </c>
    </row>
    <row r="4773" spans="1:9" x14ac:dyDescent="0.25">
      <c r="A4773" t="s">
        <v>158</v>
      </c>
      <c r="B4773" s="92">
        <v>421</v>
      </c>
      <c r="C4773" s="92">
        <v>16909</v>
      </c>
      <c r="D4773" s="93">
        <v>45110</v>
      </c>
      <c r="E4773" s="94" t="s">
        <v>2036</v>
      </c>
      <c r="F4773" s="92" t="s">
        <v>3773</v>
      </c>
      <c r="G4773" s="122"/>
      <c r="H4773" s="95">
        <v>10000</v>
      </c>
      <c r="I4773" s="95">
        <f t="shared" ref="I4773:I4836" si="81">+I4772+G4773-H4773</f>
        <v>-170981.37000000023</v>
      </c>
    </row>
    <row r="4774" spans="1:9" x14ac:dyDescent="0.25">
      <c r="B4774" s="92">
        <v>421</v>
      </c>
      <c r="C4774" s="92">
        <v>16910</v>
      </c>
      <c r="D4774" s="93">
        <v>45110</v>
      </c>
      <c r="E4774" s="94" t="s">
        <v>62</v>
      </c>
      <c r="F4774" s="92" t="s">
        <v>3774</v>
      </c>
      <c r="G4774" s="122"/>
      <c r="H4774" s="95">
        <v>3000</v>
      </c>
      <c r="I4774" s="95">
        <f t="shared" si="81"/>
        <v>-173981.37000000023</v>
      </c>
    </row>
    <row r="4775" spans="1:9" x14ac:dyDescent="0.25">
      <c r="A4775" t="s">
        <v>158</v>
      </c>
      <c r="B4775" s="92">
        <v>421</v>
      </c>
      <c r="C4775" s="92">
        <v>16911</v>
      </c>
      <c r="D4775" s="93">
        <v>45110</v>
      </c>
      <c r="E4775" s="94" t="s">
        <v>3775</v>
      </c>
      <c r="F4775" s="92" t="s">
        <v>3776</v>
      </c>
      <c r="G4775" s="122"/>
      <c r="H4775" s="95">
        <v>10000</v>
      </c>
      <c r="I4775" s="95">
        <f t="shared" si="81"/>
        <v>-183981.37000000023</v>
      </c>
    </row>
    <row r="4776" spans="1:9" x14ac:dyDescent="0.25">
      <c r="A4776" t="s">
        <v>158</v>
      </c>
      <c r="B4776" s="92">
        <v>421</v>
      </c>
      <c r="C4776" s="92">
        <v>16912</v>
      </c>
      <c r="D4776" s="93">
        <v>45113</v>
      </c>
      <c r="E4776" s="94" t="s">
        <v>2406</v>
      </c>
      <c r="F4776" s="92" t="s">
        <v>3777</v>
      </c>
      <c r="G4776" s="122"/>
      <c r="H4776" s="95">
        <v>5000</v>
      </c>
      <c r="I4776" s="95">
        <f t="shared" si="81"/>
        <v>-188981.37000000023</v>
      </c>
    </row>
    <row r="4777" spans="1:9" x14ac:dyDescent="0.25">
      <c r="A4777" t="s">
        <v>158</v>
      </c>
      <c r="B4777" s="92">
        <v>421</v>
      </c>
      <c r="C4777" s="92">
        <v>16913</v>
      </c>
      <c r="D4777" s="93">
        <v>45113</v>
      </c>
      <c r="E4777" s="94" t="s">
        <v>1722</v>
      </c>
      <c r="F4777" s="92" t="s">
        <v>3778</v>
      </c>
      <c r="G4777" s="122"/>
      <c r="H4777" s="95">
        <v>5000</v>
      </c>
      <c r="I4777" s="95">
        <f t="shared" si="81"/>
        <v>-193981.37000000023</v>
      </c>
    </row>
    <row r="4778" spans="1:9" x14ac:dyDescent="0.25">
      <c r="B4778" s="92">
        <v>421</v>
      </c>
      <c r="C4778" s="92">
        <v>16914</v>
      </c>
      <c r="D4778" s="93">
        <v>45113</v>
      </c>
      <c r="E4778" s="94" t="s">
        <v>1722</v>
      </c>
      <c r="F4778" s="92" t="s">
        <v>3779</v>
      </c>
      <c r="G4778" s="122"/>
      <c r="H4778" s="95">
        <v>5000</v>
      </c>
      <c r="I4778" s="95">
        <f t="shared" si="81"/>
        <v>-198981.37000000023</v>
      </c>
    </row>
    <row r="4779" spans="1:9" x14ac:dyDescent="0.25">
      <c r="B4779" s="92">
        <v>421</v>
      </c>
      <c r="C4779" s="92">
        <v>16915</v>
      </c>
      <c r="D4779" s="93">
        <v>45113</v>
      </c>
      <c r="E4779" s="94" t="s">
        <v>1722</v>
      </c>
      <c r="F4779" s="92" t="s">
        <v>3780</v>
      </c>
      <c r="G4779" s="122"/>
      <c r="H4779" s="95">
        <v>5000</v>
      </c>
      <c r="I4779" s="95">
        <f t="shared" si="81"/>
        <v>-203981.37000000023</v>
      </c>
    </row>
    <row r="4780" spans="1:9" x14ac:dyDescent="0.25">
      <c r="A4780" t="s">
        <v>158</v>
      </c>
      <c r="B4780" s="92">
        <v>428</v>
      </c>
      <c r="C4780" s="92">
        <v>16916</v>
      </c>
      <c r="D4780" s="93">
        <v>45113</v>
      </c>
      <c r="E4780" s="94" t="s">
        <v>3183</v>
      </c>
      <c r="F4780" s="92" t="s">
        <v>3781</v>
      </c>
      <c r="G4780" s="122"/>
      <c r="H4780" s="95">
        <v>5000</v>
      </c>
      <c r="I4780" s="95">
        <f t="shared" si="81"/>
        <v>-208981.37000000023</v>
      </c>
    </row>
    <row r="4781" spans="1:9" x14ac:dyDescent="0.25">
      <c r="A4781" t="s">
        <v>158</v>
      </c>
      <c r="B4781" s="92">
        <v>428</v>
      </c>
      <c r="C4781" s="92">
        <v>16917</v>
      </c>
      <c r="D4781" s="93">
        <v>45113</v>
      </c>
      <c r="E4781" s="94" t="s">
        <v>3183</v>
      </c>
      <c r="F4781" s="92" t="s">
        <v>3782</v>
      </c>
      <c r="G4781" s="122"/>
      <c r="H4781" s="95">
        <v>5000</v>
      </c>
      <c r="I4781" s="95">
        <f t="shared" si="81"/>
        <v>-213981.37000000023</v>
      </c>
    </row>
    <row r="4782" spans="1:9" x14ac:dyDescent="0.25">
      <c r="A4782" t="s">
        <v>158</v>
      </c>
      <c r="B4782" s="92">
        <v>428</v>
      </c>
      <c r="C4782" s="92">
        <v>16918</v>
      </c>
      <c r="D4782" s="93">
        <v>45113</v>
      </c>
      <c r="E4782" s="94" t="s">
        <v>3183</v>
      </c>
      <c r="F4782" s="92" t="s">
        <v>3783</v>
      </c>
      <c r="G4782" s="122"/>
      <c r="H4782" s="95">
        <v>7000</v>
      </c>
      <c r="I4782" s="95">
        <f t="shared" si="81"/>
        <v>-220981.37000000023</v>
      </c>
    </row>
    <row r="4783" spans="1:9" x14ac:dyDescent="0.25">
      <c r="A4783" t="s">
        <v>158</v>
      </c>
      <c r="B4783" s="92">
        <v>299</v>
      </c>
      <c r="C4783" s="92">
        <v>16919</v>
      </c>
      <c r="D4783" s="93">
        <v>45113</v>
      </c>
      <c r="E4783" s="94" t="s">
        <v>3784</v>
      </c>
      <c r="F4783" s="92" t="s">
        <v>2091</v>
      </c>
      <c r="G4783" s="122"/>
      <c r="H4783" s="95">
        <v>11945.4</v>
      </c>
      <c r="I4783" s="95">
        <f t="shared" si="81"/>
        <v>-232926.77000000022</v>
      </c>
    </row>
    <row r="4784" spans="1:9" x14ac:dyDescent="0.25">
      <c r="A4784" t="s">
        <v>158</v>
      </c>
      <c r="B4784" s="92">
        <v>299</v>
      </c>
      <c r="C4784" s="92">
        <v>16920</v>
      </c>
      <c r="D4784" s="93">
        <v>45113</v>
      </c>
      <c r="E4784" s="94" t="s">
        <v>3785</v>
      </c>
      <c r="F4784" s="92" t="s">
        <v>2091</v>
      </c>
      <c r="G4784" s="122"/>
      <c r="H4784" s="95">
        <v>4275</v>
      </c>
      <c r="I4784" s="95">
        <f t="shared" si="81"/>
        <v>-237201.77000000022</v>
      </c>
    </row>
    <row r="4785" spans="1:9" x14ac:dyDescent="0.25">
      <c r="A4785" t="s">
        <v>158</v>
      </c>
      <c r="B4785" s="92">
        <v>299</v>
      </c>
      <c r="C4785" s="92">
        <v>16921</v>
      </c>
      <c r="D4785" s="93">
        <v>45113</v>
      </c>
      <c r="E4785" s="94" t="s">
        <v>3786</v>
      </c>
      <c r="F4785" s="92" t="s">
        <v>2091</v>
      </c>
      <c r="G4785" s="122"/>
      <c r="H4785" s="95">
        <v>7657.32</v>
      </c>
      <c r="I4785" s="95">
        <f t="shared" si="81"/>
        <v>-244859.09000000023</v>
      </c>
    </row>
    <row r="4786" spans="1:9" x14ac:dyDescent="0.25">
      <c r="A4786" t="s">
        <v>158</v>
      </c>
      <c r="B4786" s="92">
        <v>421</v>
      </c>
      <c r="C4786" s="92">
        <v>16922</v>
      </c>
      <c r="D4786" s="93">
        <v>45117</v>
      </c>
      <c r="E4786" s="94" t="s">
        <v>3787</v>
      </c>
      <c r="F4786" s="92" t="s">
        <v>3788</v>
      </c>
      <c r="G4786" s="122"/>
      <c r="H4786" s="95">
        <v>71250</v>
      </c>
      <c r="I4786" s="95">
        <f t="shared" si="81"/>
        <v>-316109.0900000002</v>
      </c>
    </row>
    <row r="4787" spans="1:9" x14ac:dyDescent="0.25">
      <c r="A4787" t="s">
        <v>158</v>
      </c>
      <c r="B4787" s="92">
        <v>421</v>
      </c>
      <c r="C4787" s="92">
        <v>16923</v>
      </c>
      <c r="D4787" s="93">
        <v>45117</v>
      </c>
      <c r="E4787" s="94" t="s">
        <v>3789</v>
      </c>
      <c r="F4787" s="92" t="s">
        <v>3692</v>
      </c>
      <c r="G4787" s="122"/>
      <c r="H4787" s="95">
        <v>9200</v>
      </c>
      <c r="I4787" s="95">
        <f t="shared" si="81"/>
        <v>-325309.0900000002</v>
      </c>
    </row>
    <row r="4788" spans="1:9" x14ac:dyDescent="0.25">
      <c r="A4788" t="s">
        <v>158</v>
      </c>
      <c r="B4788" s="92">
        <v>345</v>
      </c>
      <c r="C4788" s="92">
        <v>16924</v>
      </c>
      <c r="D4788" s="93">
        <v>45124</v>
      </c>
      <c r="E4788" s="94" t="s">
        <v>2890</v>
      </c>
      <c r="F4788" s="92" t="s">
        <v>1939</v>
      </c>
      <c r="G4788" s="122"/>
      <c r="H4788" s="95">
        <v>20000</v>
      </c>
      <c r="I4788" s="95">
        <f t="shared" si="81"/>
        <v>-345309.0900000002</v>
      </c>
    </row>
    <row r="4789" spans="1:9" x14ac:dyDescent="0.25">
      <c r="A4789" t="s">
        <v>158</v>
      </c>
      <c r="B4789" s="92">
        <v>426</v>
      </c>
      <c r="C4789" s="92">
        <v>16925</v>
      </c>
      <c r="D4789" s="93">
        <v>45124</v>
      </c>
      <c r="E4789" s="94" t="s">
        <v>3764</v>
      </c>
      <c r="F4789" s="92" t="s">
        <v>1939</v>
      </c>
      <c r="G4789" s="122"/>
      <c r="H4789" s="95">
        <v>50000</v>
      </c>
      <c r="I4789" s="95">
        <f t="shared" si="81"/>
        <v>-395309.0900000002</v>
      </c>
    </row>
    <row r="4790" spans="1:9" x14ac:dyDescent="0.25">
      <c r="B4790" s="92"/>
      <c r="C4790" s="92">
        <v>16926</v>
      </c>
      <c r="D4790" s="93">
        <v>45124</v>
      </c>
      <c r="E4790" s="94" t="s">
        <v>43</v>
      </c>
      <c r="F4790" s="92" t="s">
        <v>43</v>
      </c>
      <c r="G4790" s="122"/>
      <c r="H4790" s="95"/>
      <c r="I4790" s="95">
        <f t="shared" si="81"/>
        <v>-395309.0900000002</v>
      </c>
    </row>
    <row r="4791" spans="1:9" x14ac:dyDescent="0.25">
      <c r="A4791" t="s">
        <v>158</v>
      </c>
      <c r="B4791" s="92">
        <v>421</v>
      </c>
      <c r="C4791" s="92">
        <v>16927</v>
      </c>
      <c r="D4791" s="93">
        <v>45124</v>
      </c>
      <c r="E4791" s="94" t="s">
        <v>1722</v>
      </c>
      <c r="F4791" s="92" t="s">
        <v>3790</v>
      </c>
      <c r="G4791" s="122"/>
      <c r="H4791" s="95">
        <v>20000</v>
      </c>
      <c r="I4791" s="95">
        <f t="shared" si="81"/>
        <v>-415309.0900000002</v>
      </c>
    </row>
    <row r="4792" spans="1:9" x14ac:dyDescent="0.25">
      <c r="A4792" t="s">
        <v>158</v>
      </c>
      <c r="B4792" s="92">
        <v>293</v>
      </c>
      <c r="C4792" s="92">
        <v>16928</v>
      </c>
      <c r="D4792" s="93">
        <v>45124</v>
      </c>
      <c r="E4792" s="94" t="s">
        <v>3765</v>
      </c>
      <c r="F4792" s="92" t="s">
        <v>3286</v>
      </c>
      <c r="G4792" s="122"/>
      <c r="H4792" s="95">
        <v>20000</v>
      </c>
      <c r="I4792" s="95">
        <f t="shared" si="81"/>
        <v>-435309.0900000002</v>
      </c>
    </row>
    <row r="4793" spans="1:9" x14ac:dyDescent="0.25">
      <c r="A4793" t="s">
        <v>158</v>
      </c>
      <c r="B4793" s="92">
        <v>421</v>
      </c>
      <c r="C4793" s="92">
        <v>16929</v>
      </c>
      <c r="D4793" s="93">
        <v>45124</v>
      </c>
      <c r="E4793" s="94" t="s">
        <v>3792</v>
      </c>
      <c r="F4793" s="92" t="s">
        <v>3793</v>
      </c>
      <c r="G4793" s="122"/>
      <c r="H4793" s="95">
        <v>5000</v>
      </c>
      <c r="I4793" s="95">
        <f t="shared" si="81"/>
        <v>-440309.0900000002</v>
      </c>
    </row>
    <row r="4794" spans="1:9" x14ac:dyDescent="0.25">
      <c r="A4794" t="s">
        <v>158</v>
      </c>
      <c r="B4794" s="92">
        <v>342</v>
      </c>
      <c r="C4794" s="92">
        <v>16930</v>
      </c>
      <c r="D4794" s="93">
        <v>45124</v>
      </c>
      <c r="E4794" s="94" t="s">
        <v>3794</v>
      </c>
      <c r="F4794" s="92" t="s">
        <v>3406</v>
      </c>
      <c r="G4794" s="122"/>
      <c r="H4794" s="95">
        <v>50000</v>
      </c>
      <c r="I4794" s="95">
        <f t="shared" si="81"/>
        <v>-490309.0900000002</v>
      </c>
    </row>
    <row r="4795" spans="1:9" x14ac:dyDescent="0.25">
      <c r="A4795" t="s">
        <v>158</v>
      </c>
      <c r="B4795" s="92">
        <v>421</v>
      </c>
      <c r="C4795" s="92">
        <v>16931</v>
      </c>
      <c r="D4795" s="93">
        <v>45128</v>
      </c>
      <c r="E4795" s="94" t="s">
        <v>3908</v>
      </c>
      <c r="F4795" s="92" t="s">
        <v>3795</v>
      </c>
      <c r="G4795" s="122"/>
      <c r="H4795" s="95">
        <v>9000</v>
      </c>
      <c r="I4795" s="95">
        <f t="shared" si="81"/>
        <v>-499309.0900000002</v>
      </c>
    </row>
    <row r="4796" spans="1:9" x14ac:dyDescent="0.25">
      <c r="A4796" t="s">
        <v>158</v>
      </c>
      <c r="B4796" s="92">
        <v>421</v>
      </c>
      <c r="C4796" s="92">
        <v>16932</v>
      </c>
      <c r="D4796" s="93">
        <v>45128</v>
      </c>
      <c r="E4796" s="94" t="s">
        <v>2406</v>
      </c>
      <c r="F4796" s="92" t="s">
        <v>3726</v>
      </c>
      <c r="G4796" s="122"/>
      <c r="H4796" s="95">
        <v>20000</v>
      </c>
      <c r="I4796" s="95">
        <f t="shared" si="81"/>
        <v>-519309.0900000002</v>
      </c>
    </row>
    <row r="4797" spans="1:9" x14ac:dyDescent="0.25">
      <c r="A4797" t="s">
        <v>158</v>
      </c>
      <c r="B4797" s="92">
        <v>344</v>
      </c>
      <c r="C4797" s="92">
        <v>16933</v>
      </c>
      <c r="D4797" s="93">
        <v>45128</v>
      </c>
      <c r="E4797" s="94" t="s">
        <v>3796</v>
      </c>
      <c r="F4797" s="92" t="s">
        <v>3625</v>
      </c>
      <c r="G4797" s="122"/>
      <c r="H4797" s="95">
        <v>36625</v>
      </c>
      <c r="I4797" s="95">
        <f t="shared" si="81"/>
        <v>-555934.0900000002</v>
      </c>
    </row>
    <row r="4798" spans="1:9" x14ac:dyDescent="0.25">
      <c r="A4798" t="s">
        <v>158</v>
      </c>
      <c r="B4798" s="92">
        <v>421</v>
      </c>
      <c r="C4798" s="92">
        <v>16934</v>
      </c>
      <c r="D4798" s="93">
        <v>45131</v>
      </c>
      <c r="E4798" s="94" t="s">
        <v>3912</v>
      </c>
      <c r="F4798" s="92" t="s">
        <v>3734</v>
      </c>
      <c r="G4798" s="122"/>
      <c r="H4798" s="95">
        <v>47500</v>
      </c>
      <c r="I4798" s="95">
        <f t="shared" si="81"/>
        <v>-603434.0900000002</v>
      </c>
    </row>
    <row r="4799" spans="1:9" x14ac:dyDescent="0.25">
      <c r="B4799" s="92"/>
      <c r="C4799" s="92"/>
      <c r="D4799" s="93">
        <v>45131</v>
      </c>
      <c r="E4799" s="94" t="s">
        <v>148</v>
      </c>
      <c r="F4799" s="92" t="s">
        <v>148</v>
      </c>
      <c r="G4799" s="122">
        <v>1092087.5</v>
      </c>
      <c r="H4799" s="95"/>
      <c r="I4799" s="95">
        <f t="shared" si="81"/>
        <v>488653.4099999998</v>
      </c>
    </row>
    <row r="4800" spans="1:9" x14ac:dyDescent="0.25">
      <c r="A4800" t="s">
        <v>158</v>
      </c>
      <c r="B4800" s="92">
        <v>122</v>
      </c>
      <c r="C4800" s="92">
        <v>16935</v>
      </c>
      <c r="D4800" s="93">
        <v>45131</v>
      </c>
      <c r="E4800" s="94" t="s">
        <v>2541</v>
      </c>
      <c r="F4800" s="92" t="s">
        <v>3299</v>
      </c>
      <c r="G4800" s="122"/>
      <c r="H4800" s="95">
        <v>20000</v>
      </c>
      <c r="I4800" s="95">
        <f t="shared" si="81"/>
        <v>468653.4099999998</v>
      </c>
    </row>
    <row r="4801" spans="1:9" x14ac:dyDescent="0.25">
      <c r="A4801" t="s">
        <v>158</v>
      </c>
      <c r="B4801" s="92">
        <v>122</v>
      </c>
      <c r="C4801" s="92">
        <v>16936</v>
      </c>
      <c r="D4801" s="93">
        <v>45131</v>
      </c>
      <c r="E4801" s="94" t="s">
        <v>2112</v>
      </c>
      <c r="F4801" s="92" t="s">
        <v>3797</v>
      </c>
      <c r="G4801" s="122"/>
      <c r="H4801" s="95">
        <v>20000</v>
      </c>
      <c r="I4801" s="95">
        <f t="shared" si="81"/>
        <v>448653.4099999998</v>
      </c>
    </row>
    <row r="4802" spans="1:9" x14ac:dyDescent="0.25">
      <c r="A4802" t="s">
        <v>158</v>
      </c>
      <c r="B4802" s="92">
        <v>122</v>
      </c>
      <c r="C4802" s="92">
        <v>16937</v>
      </c>
      <c r="D4802" s="93">
        <v>45131</v>
      </c>
      <c r="E4802" s="94" t="s">
        <v>2121</v>
      </c>
      <c r="F4802" s="92" t="s">
        <v>2053</v>
      </c>
      <c r="G4802" s="122"/>
      <c r="H4802" s="95">
        <v>15000</v>
      </c>
      <c r="I4802" s="95">
        <f t="shared" si="81"/>
        <v>433653.4099999998</v>
      </c>
    </row>
    <row r="4803" spans="1:9" x14ac:dyDescent="0.25">
      <c r="A4803" t="s">
        <v>158</v>
      </c>
      <c r="B4803" s="92">
        <v>122</v>
      </c>
      <c r="C4803" s="92">
        <v>16938</v>
      </c>
      <c r="D4803" s="93">
        <v>45131</v>
      </c>
      <c r="E4803" s="94" t="s">
        <v>3798</v>
      </c>
      <c r="F4803" s="92" t="s">
        <v>2054</v>
      </c>
      <c r="G4803" s="122"/>
      <c r="H4803" s="95">
        <v>15000</v>
      </c>
      <c r="I4803" s="95">
        <f t="shared" si="81"/>
        <v>418653.4099999998</v>
      </c>
    </row>
    <row r="4804" spans="1:9" x14ac:dyDescent="0.25">
      <c r="A4804" t="s">
        <v>158</v>
      </c>
      <c r="B4804" s="92">
        <v>122</v>
      </c>
      <c r="C4804" s="92">
        <v>16939</v>
      </c>
      <c r="D4804" s="93">
        <v>45131</v>
      </c>
      <c r="E4804" s="94" t="s">
        <v>2123</v>
      </c>
      <c r="F4804" s="92" t="s">
        <v>1963</v>
      </c>
      <c r="G4804" s="122"/>
      <c r="H4804" s="95">
        <v>6000</v>
      </c>
      <c r="I4804" s="95">
        <f t="shared" si="81"/>
        <v>412653.4099999998</v>
      </c>
    </row>
    <row r="4805" spans="1:9" x14ac:dyDescent="0.25">
      <c r="A4805" t="s">
        <v>158</v>
      </c>
      <c r="B4805" s="92">
        <v>122</v>
      </c>
      <c r="C4805" s="92">
        <v>16940</v>
      </c>
      <c r="D4805" s="93">
        <v>45131</v>
      </c>
      <c r="E4805" s="94" t="s">
        <v>2113</v>
      </c>
      <c r="F4805" s="92" t="s">
        <v>1821</v>
      </c>
      <c r="G4805" s="122"/>
      <c r="H4805" s="95">
        <v>15000</v>
      </c>
      <c r="I4805" s="95">
        <f t="shared" si="81"/>
        <v>397653.4099999998</v>
      </c>
    </row>
    <row r="4806" spans="1:9" x14ac:dyDescent="0.25">
      <c r="A4806" t="s">
        <v>158</v>
      </c>
      <c r="B4806" s="92">
        <v>122</v>
      </c>
      <c r="C4806" s="92">
        <v>16941</v>
      </c>
      <c r="D4806" s="93">
        <v>45131</v>
      </c>
      <c r="E4806" s="94" t="s">
        <v>2113</v>
      </c>
      <c r="F4806" s="92" t="s">
        <v>1893</v>
      </c>
      <c r="G4806" s="122"/>
      <c r="H4806" s="95">
        <v>15000</v>
      </c>
      <c r="I4806" s="95">
        <f t="shared" si="81"/>
        <v>382653.4099999998</v>
      </c>
    </row>
    <row r="4807" spans="1:9" x14ac:dyDescent="0.25">
      <c r="A4807" t="s">
        <v>158</v>
      </c>
      <c r="B4807" s="92">
        <v>122</v>
      </c>
      <c r="C4807" s="92">
        <v>16942</v>
      </c>
      <c r="D4807" s="93">
        <v>45131</v>
      </c>
      <c r="E4807" s="94" t="s">
        <v>2113</v>
      </c>
      <c r="F4807" s="92" t="s">
        <v>2272</v>
      </c>
      <c r="G4807" s="122"/>
      <c r="H4807" s="95">
        <v>12000</v>
      </c>
      <c r="I4807" s="95">
        <f t="shared" si="81"/>
        <v>370653.4099999998</v>
      </c>
    </row>
    <row r="4808" spans="1:9" x14ac:dyDescent="0.25">
      <c r="A4808" t="s">
        <v>158</v>
      </c>
      <c r="B4808" s="92">
        <v>122</v>
      </c>
      <c r="C4808" s="92">
        <v>16943</v>
      </c>
      <c r="D4808" s="93">
        <v>45131</v>
      </c>
      <c r="E4808" s="94" t="s">
        <v>3799</v>
      </c>
      <c r="F4808" s="92" t="s">
        <v>2855</v>
      </c>
      <c r="G4808" s="122"/>
      <c r="H4808" s="95">
        <v>12000</v>
      </c>
      <c r="I4808" s="95">
        <f t="shared" si="81"/>
        <v>358653.4099999998</v>
      </c>
    </row>
    <row r="4809" spans="1:9" x14ac:dyDescent="0.25">
      <c r="A4809" t="s">
        <v>158</v>
      </c>
      <c r="B4809" s="92">
        <v>122</v>
      </c>
      <c r="C4809" s="92">
        <v>16944</v>
      </c>
      <c r="D4809" s="93">
        <v>45131</v>
      </c>
      <c r="E4809" s="94" t="s">
        <v>2540</v>
      </c>
      <c r="F4809" s="92" t="s">
        <v>3738</v>
      </c>
      <c r="G4809" s="122"/>
      <c r="H4809" s="95">
        <v>12000</v>
      </c>
      <c r="I4809" s="95">
        <f t="shared" si="81"/>
        <v>346653.4099999998</v>
      </c>
    </row>
    <row r="4810" spans="1:9" x14ac:dyDescent="0.25">
      <c r="A4810" t="s">
        <v>158</v>
      </c>
      <c r="B4810" s="92">
        <v>122</v>
      </c>
      <c r="C4810" s="92">
        <v>16945</v>
      </c>
      <c r="D4810" s="93">
        <v>45131</v>
      </c>
      <c r="E4810" s="94" t="s">
        <v>2117</v>
      </c>
      <c r="F4810" s="92" t="s">
        <v>3800</v>
      </c>
      <c r="G4810" s="122"/>
      <c r="H4810" s="95">
        <v>12000</v>
      </c>
      <c r="I4810" s="95">
        <f t="shared" si="81"/>
        <v>334653.4099999998</v>
      </c>
    </row>
    <row r="4811" spans="1:9" x14ac:dyDescent="0.25">
      <c r="A4811" t="s">
        <v>158</v>
      </c>
      <c r="B4811" s="92">
        <v>122</v>
      </c>
      <c r="C4811" s="92">
        <v>16946</v>
      </c>
      <c r="D4811" s="93">
        <v>45131</v>
      </c>
      <c r="E4811" s="94" t="s">
        <v>3801</v>
      </c>
      <c r="F4811" s="92" t="s">
        <v>2985</v>
      </c>
      <c r="G4811" s="122"/>
      <c r="H4811" s="95">
        <v>12000</v>
      </c>
      <c r="I4811" s="95">
        <f t="shared" si="81"/>
        <v>322653.4099999998</v>
      </c>
    </row>
    <row r="4812" spans="1:9" x14ac:dyDescent="0.25">
      <c r="A4812" t="s">
        <v>158</v>
      </c>
      <c r="B4812" s="92">
        <v>122</v>
      </c>
      <c r="C4812" s="92">
        <v>16947</v>
      </c>
      <c r="D4812" s="93">
        <v>45131</v>
      </c>
      <c r="E4812" s="94" t="s">
        <v>2118</v>
      </c>
      <c r="F4812" s="92" t="s">
        <v>1582</v>
      </c>
      <c r="G4812" s="122"/>
      <c r="H4812" s="95">
        <v>10000</v>
      </c>
      <c r="I4812" s="95">
        <f t="shared" si="81"/>
        <v>312653.4099999998</v>
      </c>
    </row>
    <row r="4813" spans="1:9" x14ac:dyDescent="0.25">
      <c r="A4813" t="s">
        <v>158</v>
      </c>
      <c r="B4813" s="92">
        <v>122</v>
      </c>
      <c r="C4813" s="92">
        <v>16948</v>
      </c>
      <c r="D4813" s="93">
        <v>45131</v>
      </c>
      <c r="E4813" s="94" t="s">
        <v>2115</v>
      </c>
      <c r="F4813" s="92" t="s">
        <v>1976</v>
      </c>
      <c r="G4813" s="122"/>
      <c r="H4813" s="95">
        <v>10000</v>
      </c>
      <c r="I4813" s="95">
        <f t="shared" si="81"/>
        <v>302653.4099999998</v>
      </c>
    </row>
    <row r="4814" spans="1:9" x14ac:dyDescent="0.25">
      <c r="A4814" t="s">
        <v>158</v>
      </c>
      <c r="B4814" s="92">
        <v>122</v>
      </c>
      <c r="C4814" s="92">
        <v>16949</v>
      </c>
      <c r="D4814" s="93">
        <v>45131</v>
      </c>
      <c r="E4814" s="94" t="s">
        <v>2119</v>
      </c>
      <c r="F4814" s="92" t="s">
        <v>1977</v>
      </c>
      <c r="G4814" s="122"/>
      <c r="H4814" s="95">
        <v>9000</v>
      </c>
      <c r="I4814" s="95">
        <f t="shared" si="81"/>
        <v>293653.4099999998</v>
      </c>
    </row>
    <row r="4815" spans="1:9" x14ac:dyDescent="0.25">
      <c r="A4815" t="s">
        <v>158</v>
      </c>
      <c r="B4815" s="92">
        <v>122</v>
      </c>
      <c r="C4815" s="92">
        <v>16950</v>
      </c>
      <c r="D4815" s="93">
        <v>45131</v>
      </c>
      <c r="E4815" s="94" t="s">
        <v>2854</v>
      </c>
      <c r="F4815" s="92" t="s">
        <v>1937</v>
      </c>
      <c r="G4815" s="122"/>
      <c r="H4815" s="95">
        <v>20000</v>
      </c>
      <c r="I4815" s="95">
        <f t="shared" si="81"/>
        <v>273653.4099999998</v>
      </c>
    </row>
    <row r="4816" spans="1:9" x14ac:dyDescent="0.25">
      <c r="A4816" t="s">
        <v>158</v>
      </c>
      <c r="B4816" s="92">
        <v>421</v>
      </c>
      <c r="C4816" s="92">
        <v>16951</v>
      </c>
      <c r="D4816" s="93">
        <v>45131</v>
      </c>
      <c r="E4816" s="94" t="s">
        <v>3911</v>
      </c>
      <c r="F4816" s="92" t="s">
        <v>2790</v>
      </c>
      <c r="G4816" s="122"/>
      <c r="H4816" s="95">
        <v>6000</v>
      </c>
      <c r="I4816" s="95">
        <f t="shared" si="81"/>
        <v>267653.4099999998</v>
      </c>
    </row>
    <row r="4817" spans="1:9" x14ac:dyDescent="0.25">
      <c r="B4817" s="92">
        <v>421</v>
      </c>
      <c r="C4817" s="92">
        <v>16952</v>
      </c>
      <c r="D4817" s="93">
        <v>45131</v>
      </c>
      <c r="E4817" s="94" t="s">
        <v>3117</v>
      </c>
      <c r="F4817" s="92" t="s">
        <v>1953</v>
      </c>
      <c r="G4817" s="122"/>
      <c r="H4817" s="95">
        <v>5000</v>
      </c>
      <c r="I4817" s="95">
        <f t="shared" si="81"/>
        <v>262653.4099999998</v>
      </c>
    </row>
    <row r="4818" spans="1:9" x14ac:dyDescent="0.25">
      <c r="A4818" t="s">
        <v>158</v>
      </c>
      <c r="B4818" s="92">
        <v>122</v>
      </c>
      <c r="C4818" s="92">
        <v>16953</v>
      </c>
      <c r="D4818" s="93">
        <v>45131</v>
      </c>
      <c r="E4818" s="94" t="s">
        <v>2114</v>
      </c>
      <c r="F4818" s="92" t="s">
        <v>3054</v>
      </c>
      <c r="G4818" s="122"/>
      <c r="H4818" s="95">
        <v>8000</v>
      </c>
      <c r="I4818" s="95">
        <f t="shared" si="81"/>
        <v>254653.4099999998</v>
      </c>
    </row>
    <row r="4819" spans="1:9" x14ac:dyDescent="0.25">
      <c r="A4819" t="s">
        <v>158</v>
      </c>
      <c r="B4819" s="92">
        <v>421</v>
      </c>
      <c r="C4819" s="92">
        <v>16954</v>
      </c>
      <c r="D4819" s="93">
        <v>45131</v>
      </c>
      <c r="E4819" s="94" t="s">
        <v>3802</v>
      </c>
      <c r="F4819" s="92" t="s">
        <v>3803</v>
      </c>
      <c r="G4819" s="122"/>
      <c r="H4819" s="95">
        <v>20000</v>
      </c>
      <c r="I4819" s="95">
        <f t="shared" si="81"/>
        <v>234653.4099999998</v>
      </c>
    </row>
    <row r="4820" spans="1:9" x14ac:dyDescent="0.25">
      <c r="A4820" t="s">
        <v>158</v>
      </c>
      <c r="B4820" s="92">
        <v>421</v>
      </c>
      <c r="C4820" s="92">
        <v>16955</v>
      </c>
      <c r="D4820" s="93">
        <v>45131</v>
      </c>
      <c r="E4820" s="94" t="s">
        <v>1722</v>
      </c>
      <c r="F4820" s="92" t="s">
        <v>3804</v>
      </c>
      <c r="G4820" s="122"/>
      <c r="H4820" s="95">
        <v>10000</v>
      </c>
      <c r="I4820" s="95">
        <f t="shared" si="81"/>
        <v>224653.4099999998</v>
      </c>
    </row>
    <row r="4821" spans="1:9" x14ac:dyDescent="0.25">
      <c r="A4821" t="s">
        <v>158</v>
      </c>
      <c r="B4821" s="92">
        <v>421</v>
      </c>
      <c r="C4821" s="92">
        <v>16956</v>
      </c>
      <c r="D4821" s="93">
        <v>45131</v>
      </c>
      <c r="E4821" s="94" t="s">
        <v>2848</v>
      </c>
      <c r="F4821" s="92" t="s">
        <v>3805</v>
      </c>
      <c r="G4821" s="122"/>
      <c r="H4821" s="95">
        <v>10000</v>
      </c>
      <c r="I4821" s="95">
        <f t="shared" si="81"/>
        <v>214653.4099999998</v>
      </c>
    </row>
    <row r="4822" spans="1:9" x14ac:dyDescent="0.25">
      <c r="A4822" t="s">
        <v>158</v>
      </c>
      <c r="B4822" s="92">
        <v>428</v>
      </c>
      <c r="C4822" s="92">
        <v>16957</v>
      </c>
      <c r="D4822" s="93">
        <v>45131</v>
      </c>
      <c r="E4822" s="94" t="s">
        <v>3806</v>
      </c>
      <c r="F4822" s="92" t="s">
        <v>1893</v>
      </c>
      <c r="G4822" s="122"/>
      <c r="H4822" s="95">
        <v>21040</v>
      </c>
      <c r="I4822" s="95">
        <f t="shared" si="81"/>
        <v>193613.4099999998</v>
      </c>
    </row>
    <row r="4823" spans="1:9" x14ac:dyDescent="0.25">
      <c r="A4823" t="s">
        <v>158</v>
      </c>
      <c r="B4823" s="92">
        <v>426</v>
      </c>
      <c r="C4823" s="92">
        <v>16958</v>
      </c>
      <c r="D4823" s="93">
        <v>45131</v>
      </c>
      <c r="E4823" s="94" t="s">
        <v>3810</v>
      </c>
      <c r="F4823" s="92" t="s">
        <v>1939</v>
      </c>
      <c r="G4823" s="122"/>
      <c r="H4823" s="95">
        <v>19400</v>
      </c>
      <c r="I4823" s="95">
        <f t="shared" si="81"/>
        <v>174213.4099999998</v>
      </c>
    </row>
    <row r="4824" spans="1:9" x14ac:dyDescent="0.25">
      <c r="A4824" t="s">
        <v>158</v>
      </c>
      <c r="B4824" s="92">
        <v>422</v>
      </c>
      <c r="C4824" s="92">
        <v>16959</v>
      </c>
      <c r="D4824" s="93">
        <v>45131</v>
      </c>
      <c r="E4824" s="94" t="s">
        <v>3807</v>
      </c>
      <c r="F4824" s="92" t="s">
        <v>3808</v>
      </c>
      <c r="G4824" s="122"/>
      <c r="H4824" s="95">
        <v>10000</v>
      </c>
      <c r="I4824" s="95">
        <f t="shared" si="81"/>
        <v>164213.4099999998</v>
      </c>
    </row>
    <row r="4825" spans="1:9" x14ac:dyDescent="0.25">
      <c r="A4825" t="s">
        <v>158</v>
      </c>
      <c r="B4825" s="92">
        <v>422</v>
      </c>
      <c r="C4825" s="92">
        <v>16960</v>
      </c>
      <c r="D4825" s="93">
        <v>45131</v>
      </c>
      <c r="E4825" s="94" t="s">
        <v>3807</v>
      </c>
      <c r="F4825" s="92" t="s">
        <v>3809</v>
      </c>
      <c r="G4825" s="122"/>
      <c r="H4825" s="95">
        <v>10000</v>
      </c>
      <c r="I4825" s="95">
        <f t="shared" si="81"/>
        <v>154213.4099999998</v>
      </c>
    </row>
    <row r="4826" spans="1:9" x14ac:dyDescent="0.25">
      <c r="A4826" t="s">
        <v>158</v>
      </c>
      <c r="B4826" s="92">
        <v>421</v>
      </c>
      <c r="C4826" s="92">
        <v>16961</v>
      </c>
      <c r="D4826" s="93">
        <v>45132</v>
      </c>
      <c r="E4826" s="94" t="s">
        <v>3811</v>
      </c>
      <c r="F4826" s="92" t="s">
        <v>3812</v>
      </c>
      <c r="G4826" s="122"/>
      <c r="H4826" s="95">
        <v>10000</v>
      </c>
      <c r="I4826" s="95">
        <f t="shared" si="81"/>
        <v>144213.4099999998</v>
      </c>
    </row>
    <row r="4827" spans="1:9" x14ac:dyDescent="0.25">
      <c r="B4827" s="92">
        <v>421</v>
      </c>
      <c r="C4827" s="92">
        <v>16962</v>
      </c>
      <c r="D4827" s="93">
        <v>45132</v>
      </c>
      <c r="E4827" s="94" t="s">
        <v>62</v>
      </c>
      <c r="F4827" s="92" t="s">
        <v>3813</v>
      </c>
      <c r="G4827" s="122"/>
      <c r="H4827" s="95">
        <v>10000</v>
      </c>
      <c r="I4827" s="95">
        <f t="shared" si="81"/>
        <v>134213.4099999998</v>
      </c>
    </row>
    <row r="4828" spans="1:9" x14ac:dyDescent="0.25">
      <c r="A4828" t="s">
        <v>158</v>
      </c>
      <c r="B4828" s="92">
        <v>345</v>
      </c>
      <c r="C4828" s="92">
        <v>16963</v>
      </c>
      <c r="D4828" s="93">
        <v>45132</v>
      </c>
      <c r="E4828" s="94" t="s">
        <v>3488</v>
      </c>
      <c r="F4828" s="92" t="s">
        <v>3814</v>
      </c>
      <c r="G4828" s="122"/>
      <c r="H4828" s="95">
        <v>5954</v>
      </c>
      <c r="I4828" s="95">
        <f t="shared" si="81"/>
        <v>128259.4099999998</v>
      </c>
    </row>
    <row r="4829" spans="1:9" x14ac:dyDescent="0.25">
      <c r="A4829" t="s">
        <v>158</v>
      </c>
      <c r="B4829" s="92">
        <v>342</v>
      </c>
      <c r="C4829" s="92">
        <v>16964</v>
      </c>
      <c r="D4829" s="93">
        <v>45132</v>
      </c>
      <c r="E4829" s="94" t="s">
        <v>3816</v>
      </c>
      <c r="F4829" s="92" t="s">
        <v>3817</v>
      </c>
      <c r="G4829" s="122"/>
      <c r="H4829" s="95">
        <v>25000</v>
      </c>
      <c r="I4829" s="95">
        <f t="shared" si="81"/>
        <v>103259.4099999998</v>
      </c>
    </row>
    <row r="4830" spans="1:9" x14ac:dyDescent="0.25">
      <c r="B4830" s="92">
        <v>342</v>
      </c>
      <c r="C4830" s="92">
        <v>16965</v>
      </c>
      <c r="D4830" s="93">
        <v>45132</v>
      </c>
      <c r="E4830" s="94" t="s">
        <v>3663</v>
      </c>
      <c r="F4830" s="92" t="s">
        <v>3406</v>
      </c>
      <c r="G4830" s="122"/>
      <c r="H4830" s="95">
        <v>50000</v>
      </c>
      <c r="I4830" s="95">
        <f t="shared" si="81"/>
        <v>53259.4099999998</v>
      </c>
    </row>
    <row r="4831" spans="1:9" x14ac:dyDescent="0.25">
      <c r="A4831" t="s">
        <v>158</v>
      </c>
      <c r="B4831" s="92">
        <v>122</v>
      </c>
      <c r="C4831" s="92">
        <v>16966</v>
      </c>
      <c r="D4831" s="93">
        <v>45132</v>
      </c>
      <c r="E4831" s="94" t="s">
        <v>206</v>
      </c>
      <c r="F4831" s="92" t="s">
        <v>3818</v>
      </c>
      <c r="G4831" s="122"/>
      <c r="H4831" s="95">
        <v>5000</v>
      </c>
      <c r="I4831" s="95">
        <f t="shared" si="81"/>
        <v>48259.4099999998</v>
      </c>
    </row>
    <row r="4832" spans="1:9" x14ac:dyDescent="0.25">
      <c r="A4832" t="s">
        <v>158</v>
      </c>
      <c r="B4832" s="92">
        <v>421</v>
      </c>
      <c r="C4832" s="92">
        <v>16967</v>
      </c>
      <c r="D4832" s="93">
        <v>45132</v>
      </c>
      <c r="E4832" s="94" t="s">
        <v>282</v>
      </c>
      <c r="F4832" s="92" t="s">
        <v>3115</v>
      </c>
      <c r="G4832" s="122"/>
      <c r="H4832" s="95">
        <v>10000</v>
      </c>
      <c r="I4832" s="95">
        <f t="shared" si="81"/>
        <v>38259.4099999998</v>
      </c>
    </row>
    <row r="4833" spans="1:9" x14ac:dyDescent="0.25">
      <c r="A4833" t="s">
        <v>158</v>
      </c>
      <c r="B4833" s="92">
        <v>122</v>
      </c>
      <c r="C4833" s="92">
        <v>16968</v>
      </c>
      <c r="D4833" s="93">
        <v>45134</v>
      </c>
      <c r="E4833" s="94" t="s">
        <v>3819</v>
      </c>
      <c r="F4833" s="92" t="s">
        <v>3820</v>
      </c>
      <c r="G4833" s="122"/>
      <c r="H4833" s="95">
        <v>12000</v>
      </c>
      <c r="I4833" s="95">
        <f t="shared" si="81"/>
        <v>26259.4099999998</v>
      </c>
    </row>
    <row r="4834" spans="1:9" x14ac:dyDescent="0.25">
      <c r="A4834" t="s">
        <v>158</v>
      </c>
      <c r="B4834" s="92">
        <v>345</v>
      </c>
      <c r="C4834" s="92">
        <v>16969</v>
      </c>
      <c r="D4834" s="93">
        <v>45134</v>
      </c>
      <c r="E4834" s="94" t="s">
        <v>3821</v>
      </c>
      <c r="F4834" s="92" t="s">
        <v>1893</v>
      </c>
      <c r="G4834" s="122"/>
      <c r="H4834" s="95">
        <v>6200</v>
      </c>
      <c r="I4834" s="95">
        <f t="shared" si="81"/>
        <v>20059.4099999998</v>
      </c>
    </row>
    <row r="4835" spans="1:9" x14ac:dyDescent="0.25">
      <c r="B4835" s="92">
        <v>421</v>
      </c>
      <c r="C4835" s="92">
        <v>16970</v>
      </c>
      <c r="D4835" s="93">
        <v>45134</v>
      </c>
      <c r="E4835" s="94" t="s">
        <v>2368</v>
      </c>
      <c r="F4835" s="92" t="s">
        <v>3822</v>
      </c>
      <c r="G4835" s="122"/>
      <c r="H4835" s="95">
        <v>4000</v>
      </c>
      <c r="I4835" s="95">
        <f t="shared" si="81"/>
        <v>16059.4099999998</v>
      </c>
    </row>
    <row r="4836" spans="1:9" x14ac:dyDescent="0.25">
      <c r="B4836" s="92">
        <v>426</v>
      </c>
      <c r="C4836" s="92">
        <v>16971</v>
      </c>
      <c r="D4836" s="93">
        <v>45134</v>
      </c>
      <c r="E4836" s="94" t="s">
        <v>3810</v>
      </c>
      <c r="F4836" s="92" t="s">
        <v>3823</v>
      </c>
      <c r="G4836" s="122"/>
      <c r="H4836" s="95">
        <v>21335</v>
      </c>
      <c r="I4836" s="95">
        <f t="shared" si="81"/>
        <v>-5275.5900000002002</v>
      </c>
    </row>
    <row r="4837" spans="1:9" x14ac:dyDescent="0.25">
      <c r="B4837" s="92">
        <v>421</v>
      </c>
      <c r="C4837" s="92">
        <v>16972</v>
      </c>
      <c r="D4837" s="93">
        <v>45134</v>
      </c>
      <c r="E4837" s="94" t="s">
        <v>3824</v>
      </c>
      <c r="F4837" s="92" t="s">
        <v>2518</v>
      </c>
      <c r="G4837" s="122"/>
      <c r="H4837" s="95">
        <v>20000</v>
      </c>
      <c r="I4837" s="95">
        <f t="shared" ref="I4837:I4901" si="82">+I4836+G4837-H4837</f>
        <v>-25275.5900000002</v>
      </c>
    </row>
    <row r="4838" spans="1:9" x14ac:dyDescent="0.25">
      <c r="B4838" s="92">
        <v>421</v>
      </c>
      <c r="C4838" s="92">
        <v>16973</v>
      </c>
      <c r="D4838" s="93">
        <v>45134</v>
      </c>
      <c r="E4838" s="94" t="s">
        <v>2016</v>
      </c>
      <c r="F4838" s="92" t="s">
        <v>3825</v>
      </c>
      <c r="G4838" s="122"/>
      <c r="H4838" s="95">
        <v>5000</v>
      </c>
      <c r="I4838" s="95">
        <f t="shared" si="82"/>
        <v>-30275.5900000002</v>
      </c>
    </row>
    <row r="4839" spans="1:9" x14ac:dyDescent="0.25">
      <c r="A4839" t="s">
        <v>158</v>
      </c>
      <c r="B4839" s="92">
        <v>421</v>
      </c>
      <c r="C4839" s="92">
        <v>16974</v>
      </c>
      <c r="D4839" s="93">
        <v>45134</v>
      </c>
      <c r="E4839" s="94" t="s">
        <v>3826</v>
      </c>
      <c r="F4839" s="92" t="s">
        <v>3827</v>
      </c>
      <c r="G4839" s="122"/>
      <c r="H4839" s="95">
        <v>7000</v>
      </c>
      <c r="I4839" s="95">
        <f t="shared" si="82"/>
        <v>-37275.5900000002</v>
      </c>
    </row>
    <row r="4840" spans="1:9" x14ac:dyDescent="0.25">
      <c r="B4840" s="92">
        <v>421</v>
      </c>
      <c r="C4840" s="92">
        <v>16975</v>
      </c>
      <c r="D4840" s="93">
        <v>45134</v>
      </c>
      <c r="E4840" s="94" t="s">
        <v>3828</v>
      </c>
      <c r="F4840" s="92" t="s">
        <v>3829</v>
      </c>
      <c r="G4840" s="122"/>
      <c r="H4840" s="95">
        <v>13800</v>
      </c>
      <c r="I4840" s="95">
        <f t="shared" si="82"/>
        <v>-51075.5900000002</v>
      </c>
    </row>
    <row r="4841" spans="1:9" x14ac:dyDescent="0.25">
      <c r="A4841" t="s">
        <v>158</v>
      </c>
      <c r="B4841" s="92">
        <v>345</v>
      </c>
      <c r="C4841" s="92">
        <v>16976</v>
      </c>
      <c r="D4841" s="93">
        <v>45134</v>
      </c>
      <c r="E4841" s="94" t="s">
        <v>3830</v>
      </c>
      <c r="F4841" s="92" t="s">
        <v>1939</v>
      </c>
      <c r="G4841" s="122"/>
      <c r="H4841" s="95">
        <v>20000</v>
      </c>
      <c r="I4841" s="95">
        <f t="shared" si="82"/>
        <v>-71075.5900000002</v>
      </c>
    </row>
    <row r="4842" spans="1:9" x14ac:dyDescent="0.25">
      <c r="A4842" t="s">
        <v>158</v>
      </c>
      <c r="B4842" s="92">
        <v>426</v>
      </c>
      <c r="C4842" s="92">
        <v>16977</v>
      </c>
      <c r="D4842" s="93">
        <v>45134</v>
      </c>
      <c r="E4842" s="94" t="s">
        <v>3831</v>
      </c>
      <c r="F4842" s="92" t="s">
        <v>1939</v>
      </c>
      <c r="G4842" s="122"/>
      <c r="H4842" s="95">
        <v>12000</v>
      </c>
      <c r="I4842" s="95">
        <f t="shared" si="82"/>
        <v>-83075.5900000002</v>
      </c>
    </row>
    <row r="4843" spans="1:9" x14ac:dyDescent="0.25">
      <c r="B4843" s="92"/>
      <c r="C4843" s="92"/>
      <c r="D4843" s="93">
        <v>45135</v>
      </c>
      <c r="E4843" s="94" t="s">
        <v>148</v>
      </c>
      <c r="F4843" s="92" t="s">
        <v>148</v>
      </c>
      <c r="G4843" s="122">
        <v>400000</v>
      </c>
      <c r="H4843" s="95"/>
      <c r="I4843" s="95">
        <f t="shared" si="82"/>
        <v>316924.4099999998</v>
      </c>
    </row>
    <row r="4844" spans="1:9" x14ac:dyDescent="0.25">
      <c r="A4844" t="s">
        <v>158</v>
      </c>
      <c r="B4844" s="92">
        <v>421</v>
      </c>
      <c r="C4844" s="92">
        <v>16978</v>
      </c>
      <c r="D4844" s="93">
        <v>45138</v>
      </c>
      <c r="E4844" s="94" t="s">
        <v>62</v>
      </c>
      <c r="F4844" s="92" t="s">
        <v>3832</v>
      </c>
      <c r="G4844" s="122"/>
      <c r="H4844" s="95">
        <v>10000</v>
      </c>
      <c r="I4844" s="95">
        <f t="shared" si="82"/>
        <v>306924.4099999998</v>
      </c>
    </row>
    <row r="4845" spans="1:9" x14ac:dyDescent="0.25">
      <c r="A4845" t="s">
        <v>158</v>
      </c>
      <c r="B4845" s="92">
        <v>428</v>
      </c>
      <c r="C4845" s="92">
        <v>16979</v>
      </c>
      <c r="D4845" s="93">
        <v>45138</v>
      </c>
      <c r="E4845" s="94" t="s">
        <v>3022</v>
      </c>
      <c r="F4845" s="92" t="s">
        <v>3833</v>
      </c>
      <c r="G4845" s="122"/>
      <c r="H4845" s="95">
        <v>10000</v>
      </c>
      <c r="I4845" s="95">
        <f t="shared" si="82"/>
        <v>296924.4099999998</v>
      </c>
    </row>
    <row r="4846" spans="1:9" x14ac:dyDescent="0.25">
      <c r="A4846" t="s">
        <v>158</v>
      </c>
      <c r="B4846" s="92">
        <v>421</v>
      </c>
      <c r="C4846" s="92">
        <v>16980</v>
      </c>
      <c r="D4846" s="93">
        <v>45138</v>
      </c>
      <c r="E4846" s="94" t="s">
        <v>187</v>
      </c>
      <c r="F4846" s="92" t="s">
        <v>3834</v>
      </c>
      <c r="G4846" s="122"/>
      <c r="H4846" s="95">
        <v>10000</v>
      </c>
      <c r="I4846" s="95">
        <f t="shared" si="82"/>
        <v>286924.4099999998</v>
      </c>
    </row>
    <row r="4847" spans="1:9" x14ac:dyDescent="0.25">
      <c r="A4847" t="s">
        <v>158</v>
      </c>
      <c r="B4847" s="92">
        <v>421</v>
      </c>
      <c r="C4847" s="92">
        <v>16981</v>
      </c>
      <c r="D4847" s="93">
        <v>45138</v>
      </c>
      <c r="E4847" s="94" t="s">
        <v>3835</v>
      </c>
      <c r="F4847" s="92" t="s">
        <v>2175</v>
      </c>
      <c r="G4847" s="122"/>
      <c r="H4847" s="95">
        <v>15000</v>
      </c>
      <c r="I4847" s="95">
        <f t="shared" si="82"/>
        <v>271924.4099999998</v>
      </c>
    </row>
    <row r="4848" spans="1:9" x14ac:dyDescent="0.25">
      <c r="B4848" s="92">
        <v>421</v>
      </c>
      <c r="C4848" s="92">
        <v>16982</v>
      </c>
      <c r="D4848" s="93">
        <v>45138</v>
      </c>
      <c r="E4848" s="94" t="s">
        <v>3836</v>
      </c>
      <c r="F4848" s="92" t="s">
        <v>2008</v>
      </c>
      <c r="G4848" s="122"/>
      <c r="H4848" s="95">
        <v>10000</v>
      </c>
      <c r="I4848" s="95">
        <f t="shared" si="82"/>
        <v>261924.4099999998</v>
      </c>
    </row>
    <row r="4849" spans="1:9" x14ac:dyDescent="0.25">
      <c r="B4849" s="92">
        <v>422</v>
      </c>
      <c r="C4849" s="92">
        <v>16983</v>
      </c>
      <c r="D4849" s="93">
        <v>45138</v>
      </c>
      <c r="E4849" s="94" t="s">
        <v>3807</v>
      </c>
      <c r="F4849" s="92" t="s">
        <v>3837</v>
      </c>
      <c r="G4849" s="122"/>
      <c r="H4849" s="95">
        <v>15000</v>
      </c>
      <c r="I4849" s="95">
        <f t="shared" si="82"/>
        <v>246924.4099999998</v>
      </c>
    </row>
    <row r="4850" spans="1:9" x14ac:dyDescent="0.25">
      <c r="B4850" s="92">
        <v>428</v>
      </c>
      <c r="C4850" s="92">
        <v>16984</v>
      </c>
      <c r="D4850" s="93">
        <v>45138</v>
      </c>
      <c r="E4850" s="94" t="s">
        <v>3838</v>
      </c>
      <c r="F4850" s="92" t="s">
        <v>3839</v>
      </c>
      <c r="G4850" s="122"/>
      <c r="H4850" s="95">
        <v>12000</v>
      </c>
      <c r="I4850" s="95">
        <f t="shared" si="82"/>
        <v>234924.4099999998</v>
      </c>
    </row>
    <row r="4851" spans="1:9" x14ac:dyDescent="0.25">
      <c r="B4851" s="92">
        <v>292</v>
      </c>
      <c r="C4851" s="92"/>
      <c r="D4851" s="93"/>
      <c r="E4851" s="94"/>
      <c r="F4851" s="92" t="s">
        <v>1858</v>
      </c>
      <c r="G4851" s="122"/>
      <c r="H4851" s="95">
        <v>15588.27</v>
      </c>
      <c r="I4851" s="95">
        <f t="shared" si="82"/>
        <v>219336.13999999981</v>
      </c>
    </row>
    <row r="4852" spans="1:9" x14ac:dyDescent="0.25">
      <c r="B4852" s="92"/>
      <c r="C4852" s="92"/>
      <c r="D4852" s="93"/>
      <c r="E4852" s="94"/>
      <c r="F4852" s="92"/>
      <c r="G4852" s="122"/>
      <c r="H4852" s="95"/>
      <c r="I4852" s="95"/>
    </row>
    <row r="4853" spans="1:9" x14ac:dyDescent="0.25">
      <c r="B4853" s="92"/>
      <c r="C4853" s="92"/>
      <c r="D4853" s="93"/>
      <c r="E4853" s="94"/>
      <c r="F4853" s="92"/>
      <c r="G4853" s="122">
        <f>SUM(G4763:G4852)</f>
        <v>1492087.5</v>
      </c>
      <c r="H4853" s="95">
        <f>SUM(H4763:H4852)</f>
        <v>1378072.05</v>
      </c>
      <c r="I4853" s="95"/>
    </row>
    <row r="4855" spans="1:9" x14ac:dyDescent="0.25">
      <c r="A4855" t="s">
        <v>165</v>
      </c>
      <c r="B4855" s="92">
        <v>422</v>
      </c>
      <c r="C4855" s="92">
        <v>16985</v>
      </c>
      <c r="D4855" s="93">
        <v>45139</v>
      </c>
      <c r="E4855" s="94" t="s">
        <v>3807</v>
      </c>
      <c r="F4855" s="92" t="s">
        <v>3840</v>
      </c>
      <c r="G4855" s="122"/>
      <c r="H4855" s="95">
        <v>15000</v>
      </c>
      <c r="I4855" s="95">
        <f>+I4851+G4855-H4855</f>
        <v>204336.13999999981</v>
      </c>
    </row>
    <row r="4856" spans="1:9" x14ac:dyDescent="0.25">
      <c r="A4856" t="s">
        <v>165</v>
      </c>
      <c r="B4856" s="92">
        <v>422</v>
      </c>
      <c r="C4856" s="92">
        <v>16986</v>
      </c>
      <c r="D4856" s="93">
        <v>45139</v>
      </c>
      <c r="E4856" s="94" t="s">
        <v>3807</v>
      </c>
      <c r="F4856" s="92" t="s">
        <v>1660</v>
      </c>
      <c r="G4856" s="122"/>
      <c r="H4856" s="95">
        <v>20000</v>
      </c>
      <c r="I4856" s="95">
        <f t="shared" si="82"/>
        <v>184336.13999999981</v>
      </c>
    </row>
    <row r="4857" spans="1:9" x14ac:dyDescent="0.25">
      <c r="A4857" t="s">
        <v>165</v>
      </c>
      <c r="B4857" s="92">
        <v>421</v>
      </c>
      <c r="C4857" s="92">
        <v>16987</v>
      </c>
      <c r="D4857" s="93">
        <v>45139</v>
      </c>
      <c r="E4857" s="94" t="s">
        <v>2481</v>
      </c>
      <c r="F4857" s="92" t="s">
        <v>3841</v>
      </c>
      <c r="G4857" s="122"/>
      <c r="H4857" s="95">
        <v>17360</v>
      </c>
      <c r="I4857" s="95">
        <f t="shared" si="82"/>
        <v>166976.13999999981</v>
      </c>
    </row>
    <row r="4858" spans="1:9" x14ac:dyDescent="0.25">
      <c r="A4858" t="s">
        <v>165</v>
      </c>
      <c r="B4858" s="92">
        <v>421</v>
      </c>
      <c r="C4858" s="92">
        <v>16988</v>
      </c>
      <c r="D4858" s="93">
        <v>45140</v>
      </c>
      <c r="E4858" s="94" t="s">
        <v>3629</v>
      </c>
      <c r="F4858" s="92" t="s">
        <v>3630</v>
      </c>
      <c r="G4858" s="122"/>
      <c r="H4858" s="95">
        <v>5000</v>
      </c>
      <c r="I4858" s="95">
        <f t="shared" si="82"/>
        <v>161976.13999999981</v>
      </c>
    </row>
    <row r="4859" spans="1:9" x14ac:dyDescent="0.25">
      <c r="A4859" t="s">
        <v>165</v>
      </c>
      <c r="B4859" s="92">
        <v>221</v>
      </c>
      <c r="C4859" s="92">
        <v>16989</v>
      </c>
      <c r="D4859" s="93">
        <v>45140</v>
      </c>
      <c r="E4859" s="94" t="s">
        <v>3842</v>
      </c>
      <c r="F4859" s="92" t="s">
        <v>3843</v>
      </c>
      <c r="G4859" s="122"/>
      <c r="H4859" s="95">
        <v>49201.69</v>
      </c>
      <c r="I4859" s="95">
        <f t="shared" si="82"/>
        <v>112774.44999999981</v>
      </c>
    </row>
    <row r="4860" spans="1:9" x14ac:dyDescent="0.25">
      <c r="A4860" t="s">
        <v>165</v>
      </c>
      <c r="B4860" s="92">
        <v>213</v>
      </c>
      <c r="C4860" s="92">
        <v>16990</v>
      </c>
      <c r="D4860" s="93">
        <v>45140</v>
      </c>
      <c r="E4860" s="94" t="s">
        <v>3844</v>
      </c>
      <c r="F4860" s="92" t="s">
        <v>1939</v>
      </c>
      <c r="G4860" s="122"/>
      <c r="H4860" s="95">
        <v>4065</v>
      </c>
      <c r="I4860" s="95">
        <f t="shared" si="82"/>
        <v>108709.44999999981</v>
      </c>
    </row>
    <row r="4861" spans="1:9" x14ac:dyDescent="0.25">
      <c r="A4861" t="s">
        <v>165</v>
      </c>
      <c r="B4861" s="92">
        <v>421</v>
      </c>
      <c r="C4861" s="92">
        <v>16991</v>
      </c>
      <c r="D4861" s="93">
        <v>45140</v>
      </c>
      <c r="E4861" s="94" t="s">
        <v>3845</v>
      </c>
      <c r="F4861" s="92" t="s">
        <v>1939</v>
      </c>
      <c r="G4861" s="122"/>
      <c r="H4861" s="95">
        <v>20000</v>
      </c>
      <c r="I4861" s="95">
        <f t="shared" si="82"/>
        <v>88709.449999999808</v>
      </c>
    </row>
    <row r="4862" spans="1:9" x14ac:dyDescent="0.25">
      <c r="A4862" t="s">
        <v>165</v>
      </c>
      <c r="B4862" s="92">
        <v>422</v>
      </c>
      <c r="C4862" s="92">
        <v>16992</v>
      </c>
      <c r="D4862" s="93">
        <v>45140</v>
      </c>
      <c r="E4862" s="94" t="s">
        <v>3807</v>
      </c>
      <c r="F4862" s="92" t="s">
        <v>3846</v>
      </c>
      <c r="G4862" s="122"/>
      <c r="H4862" s="95">
        <v>10000</v>
      </c>
      <c r="I4862" s="95">
        <f t="shared" si="82"/>
        <v>78709.449999999808</v>
      </c>
    </row>
    <row r="4863" spans="1:9" x14ac:dyDescent="0.25">
      <c r="A4863" t="s">
        <v>165</v>
      </c>
      <c r="B4863" s="92">
        <v>344</v>
      </c>
      <c r="C4863" s="92">
        <v>16993</v>
      </c>
      <c r="D4863" s="93">
        <v>45140</v>
      </c>
      <c r="E4863" s="94" t="s">
        <v>3847</v>
      </c>
      <c r="F4863" s="92" t="s">
        <v>3848</v>
      </c>
      <c r="G4863" s="122"/>
      <c r="H4863" s="95">
        <v>20000</v>
      </c>
      <c r="I4863" s="95">
        <f t="shared" si="82"/>
        <v>58709.449999999808</v>
      </c>
    </row>
    <row r="4864" spans="1:9" x14ac:dyDescent="0.25">
      <c r="B4864" s="92"/>
      <c r="C4864" s="92">
        <v>16994</v>
      </c>
      <c r="D4864" s="93">
        <v>45140</v>
      </c>
      <c r="E4864" s="94" t="s">
        <v>43</v>
      </c>
      <c r="F4864" s="92" t="s">
        <v>43</v>
      </c>
      <c r="G4864" s="122"/>
      <c r="H4864" s="95"/>
      <c r="I4864" s="95">
        <f t="shared" si="82"/>
        <v>58709.449999999808</v>
      </c>
    </row>
    <row r="4865" spans="1:9" x14ac:dyDescent="0.25">
      <c r="A4865" t="s">
        <v>165</v>
      </c>
      <c r="B4865" s="92">
        <v>293</v>
      </c>
      <c r="C4865" s="92">
        <v>16995</v>
      </c>
      <c r="D4865" s="93">
        <v>45140</v>
      </c>
      <c r="E4865" s="94" t="s">
        <v>3849</v>
      </c>
      <c r="F4865" s="92" t="s">
        <v>3013</v>
      </c>
      <c r="G4865" s="122"/>
      <c r="H4865" s="95">
        <v>10925</v>
      </c>
      <c r="I4865" s="95">
        <f t="shared" si="82"/>
        <v>47784.449999999808</v>
      </c>
    </row>
    <row r="4866" spans="1:9" x14ac:dyDescent="0.25">
      <c r="A4866" t="s">
        <v>165</v>
      </c>
      <c r="B4866" s="92">
        <v>421</v>
      </c>
      <c r="C4866" s="92">
        <v>16996</v>
      </c>
      <c r="D4866" s="93">
        <v>45140</v>
      </c>
      <c r="E4866" s="94" t="s">
        <v>62</v>
      </c>
      <c r="F4866" s="92" t="s">
        <v>3850</v>
      </c>
      <c r="G4866" s="122"/>
      <c r="H4866" s="95">
        <v>5000</v>
      </c>
      <c r="I4866" s="95">
        <f t="shared" si="82"/>
        <v>42784.449999999808</v>
      </c>
    </row>
    <row r="4867" spans="1:9" x14ac:dyDescent="0.25">
      <c r="A4867" t="s">
        <v>165</v>
      </c>
      <c r="B4867" s="92">
        <v>421</v>
      </c>
      <c r="C4867" s="92">
        <v>16997</v>
      </c>
      <c r="D4867" s="93">
        <v>45145</v>
      </c>
      <c r="E4867" s="94" t="s">
        <v>1885</v>
      </c>
      <c r="F4867" s="92" t="s">
        <v>3507</v>
      </c>
      <c r="G4867" s="122"/>
      <c r="H4867" s="95">
        <v>24220</v>
      </c>
      <c r="I4867" s="95">
        <f t="shared" si="82"/>
        <v>18564.449999999808</v>
      </c>
    </row>
    <row r="4868" spans="1:9" x14ac:dyDescent="0.25">
      <c r="A4868" t="s">
        <v>165</v>
      </c>
      <c r="B4868" s="92">
        <v>421</v>
      </c>
      <c r="C4868" s="92">
        <v>16998</v>
      </c>
      <c r="D4868" s="93">
        <v>45145</v>
      </c>
      <c r="E4868" s="94" t="s">
        <v>3851</v>
      </c>
      <c r="F4868" s="92" t="s">
        <v>3852</v>
      </c>
      <c r="G4868" s="122"/>
      <c r="H4868" s="95">
        <v>20000</v>
      </c>
      <c r="I4868" s="95">
        <f t="shared" si="82"/>
        <v>-1435.5500000001921</v>
      </c>
    </row>
    <row r="4869" spans="1:9" x14ac:dyDescent="0.25">
      <c r="A4869" t="s">
        <v>165</v>
      </c>
      <c r="B4869" s="92">
        <v>421</v>
      </c>
      <c r="C4869" s="92">
        <v>16999</v>
      </c>
      <c r="D4869" s="93">
        <v>45145</v>
      </c>
      <c r="E4869" s="94" t="s">
        <v>62</v>
      </c>
      <c r="F4869" s="92" t="s">
        <v>3853</v>
      </c>
      <c r="G4869" s="122"/>
      <c r="H4869" s="95">
        <v>10000</v>
      </c>
      <c r="I4869" s="95">
        <f t="shared" si="82"/>
        <v>-11435.550000000192</v>
      </c>
    </row>
    <row r="4870" spans="1:9" x14ac:dyDescent="0.25">
      <c r="A4870" t="s">
        <v>165</v>
      </c>
      <c r="B4870" s="92">
        <v>421</v>
      </c>
      <c r="C4870" s="92">
        <v>17000</v>
      </c>
      <c r="D4870" s="93">
        <v>45145</v>
      </c>
      <c r="E4870" s="94" t="s">
        <v>62</v>
      </c>
      <c r="F4870" s="92" t="s">
        <v>2757</v>
      </c>
      <c r="G4870" s="122"/>
      <c r="H4870" s="95">
        <v>5000</v>
      </c>
      <c r="I4870" s="95">
        <f t="shared" si="82"/>
        <v>-16435.550000000192</v>
      </c>
    </row>
    <row r="4871" spans="1:9" x14ac:dyDescent="0.25">
      <c r="A4871" t="s">
        <v>165</v>
      </c>
      <c r="B4871" s="92">
        <v>421</v>
      </c>
      <c r="C4871" s="92">
        <v>17001</v>
      </c>
      <c r="D4871" s="93">
        <v>45145</v>
      </c>
      <c r="E4871" s="94" t="s">
        <v>62</v>
      </c>
      <c r="F4871" s="92" t="s">
        <v>3854</v>
      </c>
      <c r="G4871" s="122"/>
      <c r="H4871" s="95">
        <v>5000</v>
      </c>
      <c r="I4871" s="95">
        <f t="shared" si="82"/>
        <v>-21435.550000000192</v>
      </c>
    </row>
    <row r="4872" spans="1:9" x14ac:dyDescent="0.25">
      <c r="A4872" t="s">
        <v>165</v>
      </c>
      <c r="B4872" s="92">
        <v>428</v>
      </c>
      <c r="C4872" s="92">
        <v>17002</v>
      </c>
      <c r="D4872" s="93">
        <v>45145</v>
      </c>
      <c r="E4872" s="94" t="s">
        <v>3022</v>
      </c>
      <c r="F4872" s="92" t="s">
        <v>3855</v>
      </c>
      <c r="G4872" s="122"/>
      <c r="H4872" s="95">
        <v>20000</v>
      </c>
      <c r="I4872" s="95">
        <f t="shared" si="82"/>
        <v>-41435.550000000192</v>
      </c>
    </row>
    <row r="4873" spans="1:9" x14ac:dyDescent="0.25">
      <c r="A4873" t="s">
        <v>165</v>
      </c>
      <c r="B4873" s="92">
        <v>421</v>
      </c>
      <c r="C4873" s="92">
        <v>17003</v>
      </c>
      <c r="D4873" s="93">
        <v>45145</v>
      </c>
      <c r="E4873" s="94" t="s">
        <v>3856</v>
      </c>
      <c r="F4873" s="92" t="s">
        <v>3857</v>
      </c>
      <c r="G4873" s="122"/>
      <c r="H4873" s="95">
        <v>4000</v>
      </c>
      <c r="I4873" s="95">
        <f t="shared" si="82"/>
        <v>-45435.550000000192</v>
      </c>
    </row>
    <row r="4874" spans="1:9" x14ac:dyDescent="0.25">
      <c r="A4874" t="s">
        <v>165</v>
      </c>
      <c r="B4874" s="92">
        <v>421</v>
      </c>
      <c r="C4874" s="92">
        <v>17004</v>
      </c>
      <c r="D4874" s="93">
        <v>45145</v>
      </c>
      <c r="E4874" s="94" t="s">
        <v>62</v>
      </c>
      <c r="F4874" s="92" t="s">
        <v>3858</v>
      </c>
      <c r="G4874" s="122"/>
      <c r="H4874" s="95">
        <v>4000</v>
      </c>
      <c r="I4874" s="95">
        <f t="shared" si="82"/>
        <v>-49435.550000000192</v>
      </c>
    </row>
    <row r="4875" spans="1:9" x14ac:dyDescent="0.25">
      <c r="A4875" t="s">
        <v>165</v>
      </c>
      <c r="B4875" s="92">
        <v>344</v>
      </c>
      <c r="C4875" s="92">
        <v>17005</v>
      </c>
      <c r="D4875" s="93">
        <v>45149</v>
      </c>
      <c r="E4875" s="94" t="s">
        <v>3859</v>
      </c>
      <c r="F4875" s="92" t="s">
        <v>1939</v>
      </c>
      <c r="G4875" s="122"/>
      <c r="H4875" s="95">
        <v>40000</v>
      </c>
      <c r="I4875" s="95">
        <f t="shared" si="82"/>
        <v>-89435.550000000192</v>
      </c>
    </row>
    <row r="4876" spans="1:9" x14ac:dyDescent="0.25">
      <c r="A4876" t="s">
        <v>165</v>
      </c>
      <c r="B4876" s="92">
        <v>345</v>
      </c>
      <c r="C4876" s="92">
        <v>17006</v>
      </c>
      <c r="D4876" s="93">
        <v>45149</v>
      </c>
      <c r="E4876" s="94" t="s">
        <v>3860</v>
      </c>
      <c r="F4876" s="92" t="s">
        <v>1939</v>
      </c>
      <c r="G4876" s="122"/>
      <c r="H4876" s="95">
        <v>20000</v>
      </c>
      <c r="I4876" s="95">
        <f t="shared" si="82"/>
        <v>-109435.55000000019</v>
      </c>
    </row>
    <row r="4877" spans="1:9" x14ac:dyDescent="0.25">
      <c r="A4877" t="s">
        <v>165</v>
      </c>
      <c r="B4877" s="92">
        <v>421</v>
      </c>
      <c r="C4877" s="92">
        <v>17007</v>
      </c>
      <c r="D4877" s="93">
        <v>45149</v>
      </c>
      <c r="E4877" s="94" t="s">
        <v>2036</v>
      </c>
      <c r="F4877" s="92" t="s">
        <v>3861</v>
      </c>
      <c r="G4877" s="122"/>
      <c r="H4877" s="95">
        <v>5000</v>
      </c>
      <c r="I4877" s="95">
        <f t="shared" si="82"/>
        <v>-114435.55000000019</v>
      </c>
    </row>
    <row r="4878" spans="1:9" x14ac:dyDescent="0.25">
      <c r="B4878" s="92"/>
      <c r="C4878" s="92"/>
      <c r="D4878" s="93">
        <v>45149</v>
      </c>
      <c r="E4878" s="94" t="s">
        <v>41</v>
      </c>
      <c r="F4878" s="92" t="s">
        <v>41</v>
      </c>
      <c r="G4878" s="122">
        <v>150000</v>
      </c>
      <c r="H4878" s="95"/>
      <c r="I4878" s="95">
        <f t="shared" si="82"/>
        <v>35564.449999999808</v>
      </c>
    </row>
    <row r="4879" spans="1:9" x14ac:dyDescent="0.25">
      <c r="A4879" t="s">
        <v>165</v>
      </c>
      <c r="B4879" s="92">
        <v>421</v>
      </c>
      <c r="C4879" s="92">
        <v>17008</v>
      </c>
      <c r="D4879" s="93">
        <v>45152</v>
      </c>
      <c r="E4879" s="94" t="s">
        <v>3862</v>
      </c>
      <c r="F4879" s="92" t="s">
        <v>3863</v>
      </c>
      <c r="G4879" s="122"/>
      <c r="H4879" s="95">
        <v>10000</v>
      </c>
      <c r="I4879" s="95">
        <f t="shared" si="82"/>
        <v>25564.449999999808</v>
      </c>
    </row>
    <row r="4880" spans="1:9" x14ac:dyDescent="0.25">
      <c r="A4880" t="s">
        <v>165</v>
      </c>
      <c r="B4880" s="92">
        <v>421</v>
      </c>
      <c r="C4880" s="92">
        <v>17009</v>
      </c>
      <c r="D4880" s="93">
        <v>45152</v>
      </c>
      <c r="E4880" s="94" t="s">
        <v>1722</v>
      </c>
      <c r="F4880" s="92" t="s">
        <v>3557</v>
      </c>
      <c r="G4880" s="122"/>
      <c r="H4880" s="95">
        <v>15000</v>
      </c>
      <c r="I4880" s="95">
        <f t="shared" si="82"/>
        <v>10564.449999999808</v>
      </c>
    </row>
    <row r="4881" spans="1:9" x14ac:dyDescent="0.25">
      <c r="A4881" t="s">
        <v>165</v>
      </c>
      <c r="B4881" s="92">
        <v>421</v>
      </c>
      <c r="C4881" s="92">
        <v>17010</v>
      </c>
      <c r="D4881" s="93">
        <v>45156</v>
      </c>
      <c r="E4881" s="94" t="s">
        <v>3864</v>
      </c>
      <c r="F4881" s="92" t="s">
        <v>3865</v>
      </c>
      <c r="G4881" s="122"/>
      <c r="H4881" s="95">
        <v>20000</v>
      </c>
      <c r="I4881" s="95">
        <f t="shared" si="82"/>
        <v>-9435.5500000001921</v>
      </c>
    </row>
    <row r="4882" spans="1:9" x14ac:dyDescent="0.25">
      <c r="A4882" t="s">
        <v>165</v>
      </c>
      <c r="B4882" s="92">
        <v>342</v>
      </c>
      <c r="C4882" s="92">
        <v>17011</v>
      </c>
      <c r="D4882" s="93">
        <v>45156</v>
      </c>
      <c r="E4882" s="94" t="s">
        <v>3866</v>
      </c>
      <c r="F4882" s="92" t="s">
        <v>3406</v>
      </c>
      <c r="G4882" s="122"/>
      <c r="H4882" s="95">
        <v>50000</v>
      </c>
      <c r="I4882" s="95">
        <f t="shared" si="82"/>
        <v>-59435.550000000192</v>
      </c>
    </row>
    <row r="4883" spans="1:9" x14ac:dyDescent="0.25">
      <c r="B4883" s="92"/>
      <c r="C4883" s="92"/>
      <c r="D4883" s="93">
        <v>45156</v>
      </c>
      <c r="E4883" s="94" t="s">
        <v>41</v>
      </c>
      <c r="F4883" s="92" t="s">
        <v>41</v>
      </c>
      <c r="G4883" s="122">
        <v>1092087.5</v>
      </c>
      <c r="H4883" s="95"/>
      <c r="I4883" s="95">
        <f t="shared" si="82"/>
        <v>1032651.9499999998</v>
      </c>
    </row>
    <row r="4884" spans="1:9" x14ac:dyDescent="0.25">
      <c r="A4884" t="s">
        <v>165</v>
      </c>
      <c r="B4884" s="92">
        <v>344</v>
      </c>
      <c r="C4884" s="92">
        <v>17012</v>
      </c>
      <c r="D4884" s="93">
        <v>45159</v>
      </c>
      <c r="E4884" s="94" t="s">
        <v>3867</v>
      </c>
      <c r="F4884" s="92" t="s">
        <v>3868</v>
      </c>
      <c r="G4884" s="122"/>
      <c r="H4884" s="95">
        <v>36625</v>
      </c>
      <c r="I4884" s="95">
        <f t="shared" si="82"/>
        <v>996026.94999999984</v>
      </c>
    </row>
    <row r="4885" spans="1:9" x14ac:dyDescent="0.25">
      <c r="A4885" t="s">
        <v>165</v>
      </c>
      <c r="B4885" s="92">
        <v>426</v>
      </c>
      <c r="C4885" s="92">
        <v>17013</v>
      </c>
      <c r="D4885" s="93">
        <v>45159</v>
      </c>
      <c r="E4885" s="94" t="s">
        <v>3869</v>
      </c>
      <c r="F4885" s="92" t="s">
        <v>1937</v>
      </c>
      <c r="G4885" s="122"/>
      <c r="H4885" s="95">
        <v>16000</v>
      </c>
      <c r="I4885" s="95">
        <f t="shared" si="82"/>
        <v>980026.94999999984</v>
      </c>
    </row>
    <row r="4886" spans="1:9" x14ac:dyDescent="0.25">
      <c r="A4886" t="s">
        <v>165</v>
      </c>
      <c r="B4886" s="92">
        <v>213</v>
      </c>
      <c r="C4886" s="92">
        <v>17014</v>
      </c>
      <c r="D4886" s="93">
        <v>45159</v>
      </c>
      <c r="E4886" s="94" t="s">
        <v>2340</v>
      </c>
      <c r="F4886" s="92" t="s">
        <v>181</v>
      </c>
      <c r="G4886" s="122"/>
      <c r="H4886" s="95">
        <v>2758</v>
      </c>
      <c r="I4886" s="95">
        <f t="shared" si="82"/>
        <v>977268.94999999984</v>
      </c>
    </row>
    <row r="4887" spans="1:9" x14ac:dyDescent="0.25">
      <c r="B4887" s="92"/>
      <c r="C4887" s="92">
        <v>17015</v>
      </c>
      <c r="D4887" s="93">
        <v>45159</v>
      </c>
      <c r="E4887" s="94" t="s">
        <v>43</v>
      </c>
      <c r="F4887" s="92" t="s">
        <v>43</v>
      </c>
      <c r="G4887" s="122"/>
      <c r="H4887" s="95"/>
      <c r="I4887" s="95">
        <f t="shared" si="82"/>
        <v>977268.94999999984</v>
      </c>
    </row>
    <row r="4888" spans="1:9" x14ac:dyDescent="0.25">
      <c r="A4888" t="s">
        <v>165</v>
      </c>
      <c r="B4888" s="92">
        <v>426</v>
      </c>
      <c r="C4888" s="92">
        <v>17016</v>
      </c>
      <c r="D4888" s="93">
        <v>45159</v>
      </c>
      <c r="E4888" s="94" t="s">
        <v>3267</v>
      </c>
      <c r="F4888" s="92" t="s">
        <v>3870</v>
      </c>
      <c r="G4888" s="122"/>
      <c r="H4888" s="95">
        <v>52144</v>
      </c>
      <c r="I4888" s="95">
        <f t="shared" si="82"/>
        <v>925124.94999999984</v>
      </c>
    </row>
    <row r="4889" spans="1:9" x14ac:dyDescent="0.25">
      <c r="B4889" s="92">
        <v>346</v>
      </c>
      <c r="C4889" s="92">
        <v>17017</v>
      </c>
      <c r="D4889" s="93">
        <v>45159</v>
      </c>
      <c r="E4889" s="94" t="s">
        <v>3871</v>
      </c>
      <c r="F4889" s="92" t="s">
        <v>3872</v>
      </c>
      <c r="G4889" s="122"/>
      <c r="H4889" s="95">
        <v>16624.439999999999</v>
      </c>
      <c r="I4889" s="95">
        <f t="shared" si="82"/>
        <v>908500.50999999989</v>
      </c>
    </row>
    <row r="4890" spans="1:9" x14ac:dyDescent="0.25">
      <c r="B4890" s="92">
        <v>426</v>
      </c>
      <c r="C4890" s="92">
        <v>17018</v>
      </c>
      <c r="D4890" s="93">
        <v>45159</v>
      </c>
      <c r="E4890" s="94" t="s">
        <v>3873</v>
      </c>
      <c r="F4890" s="92" t="s">
        <v>3874</v>
      </c>
      <c r="G4890" s="122"/>
      <c r="H4890" s="95">
        <v>8388.81</v>
      </c>
      <c r="I4890" s="95">
        <f t="shared" si="82"/>
        <v>900111.69999999984</v>
      </c>
    </row>
    <row r="4891" spans="1:9" x14ac:dyDescent="0.25">
      <c r="A4891" t="s">
        <v>165</v>
      </c>
      <c r="B4891" s="92">
        <v>426</v>
      </c>
      <c r="C4891" s="92">
        <v>17019</v>
      </c>
      <c r="D4891" s="93">
        <v>45159</v>
      </c>
      <c r="E4891" s="94" t="s">
        <v>3875</v>
      </c>
      <c r="F4891" s="92" t="s">
        <v>2076</v>
      </c>
      <c r="G4891" s="122"/>
      <c r="H4891" s="95">
        <v>5472</v>
      </c>
      <c r="I4891" s="95">
        <f t="shared" si="82"/>
        <v>894639.69999999984</v>
      </c>
    </row>
    <row r="4892" spans="1:9" x14ac:dyDescent="0.25">
      <c r="A4892" t="s">
        <v>165</v>
      </c>
      <c r="B4892" s="92">
        <v>426</v>
      </c>
      <c r="C4892" s="92">
        <v>17020</v>
      </c>
      <c r="D4892" s="93">
        <v>45159</v>
      </c>
      <c r="E4892" s="94" t="s">
        <v>3876</v>
      </c>
      <c r="F4892" s="92" t="s">
        <v>1955</v>
      </c>
      <c r="G4892" s="122"/>
      <c r="H4892" s="95">
        <v>17000</v>
      </c>
      <c r="I4892" s="95">
        <f t="shared" si="82"/>
        <v>877639.69999999984</v>
      </c>
    </row>
    <row r="4893" spans="1:9" x14ac:dyDescent="0.25">
      <c r="A4893" t="s">
        <v>165</v>
      </c>
      <c r="B4893" s="92">
        <v>122</v>
      </c>
      <c r="C4893" s="92">
        <v>17021</v>
      </c>
      <c r="D4893" s="93">
        <v>45159</v>
      </c>
      <c r="E4893" s="94" t="s">
        <v>3877</v>
      </c>
      <c r="F4893" s="92" t="s">
        <v>3082</v>
      </c>
      <c r="G4893" s="122"/>
      <c r="H4893" s="95">
        <v>5000</v>
      </c>
      <c r="I4893" s="95">
        <f t="shared" si="82"/>
        <v>872639.69999999984</v>
      </c>
    </row>
    <row r="4894" spans="1:9" x14ac:dyDescent="0.25">
      <c r="A4894" t="s">
        <v>165</v>
      </c>
      <c r="B4894" s="92">
        <v>293</v>
      </c>
      <c r="C4894" s="92">
        <v>17022</v>
      </c>
      <c r="D4894" s="93">
        <v>45159</v>
      </c>
      <c r="E4894" s="94" t="s">
        <v>3670</v>
      </c>
      <c r="F4894" s="92" t="s">
        <v>3286</v>
      </c>
      <c r="G4894" s="122"/>
      <c r="H4894" s="95">
        <v>20000</v>
      </c>
      <c r="I4894" s="95">
        <f t="shared" si="82"/>
        <v>852639.69999999984</v>
      </c>
    </row>
    <row r="4895" spans="1:9" x14ac:dyDescent="0.25">
      <c r="A4895" t="s">
        <v>165</v>
      </c>
      <c r="B4895" s="92">
        <v>342</v>
      </c>
      <c r="C4895" s="92">
        <v>17023</v>
      </c>
      <c r="D4895" s="93">
        <v>45159</v>
      </c>
      <c r="E4895" s="94" t="s">
        <v>3878</v>
      </c>
      <c r="F4895" s="92" t="s">
        <v>1770</v>
      </c>
      <c r="G4895" s="122"/>
      <c r="H4895" s="95">
        <v>25000</v>
      </c>
      <c r="I4895" s="95">
        <f t="shared" si="82"/>
        <v>827639.69999999984</v>
      </c>
    </row>
    <row r="4896" spans="1:9" x14ac:dyDescent="0.25">
      <c r="A4896" t="s">
        <v>165</v>
      </c>
      <c r="B4896" s="92">
        <v>426</v>
      </c>
      <c r="C4896" s="92">
        <v>17024</v>
      </c>
      <c r="D4896" s="93">
        <v>45159</v>
      </c>
      <c r="E4896" s="94" t="s">
        <v>3879</v>
      </c>
      <c r="F4896" s="92" t="s">
        <v>2343</v>
      </c>
      <c r="G4896" s="122"/>
      <c r="H4896" s="95">
        <v>29763</v>
      </c>
      <c r="I4896" s="95">
        <f t="shared" si="82"/>
        <v>797876.69999999984</v>
      </c>
    </row>
    <row r="4897" spans="1:9" x14ac:dyDescent="0.25">
      <c r="A4897" t="s">
        <v>165</v>
      </c>
      <c r="B4897" s="92">
        <v>122</v>
      </c>
      <c r="C4897" s="92">
        <v>17025</v>
      </c>
      <c r="D4897" s="93">
        <v>45159</v>
      </c>
      <c r="E4897" s="94" t="s">
        <v>2541</v>
      </c>
      <c r="F4897" s="92" t="s">
        <v>3880</v>
      </c>
      <c r="G4897" s="122"/>
      <c r="H4897" s="95">
        <v>20000</v>
      </c>
      <c r="I4897" s="95">
        <f t="shared" si="82"/>
        <v>777876.69999999984</v>
      </c>
    </row>
    <row r="4898" spans="1:9" x14ac:dyDescent="0.25">
      <c r="B4898" s="92">
        <v>122</v>
      </c>
      <c r="C4898" s="92">
        <v>17026</v>
      </c>
      <c r="D4898" s="93">
        <v>45159</v>
      </c>
      <c r="E4898" s="94" t="s">
        <v>2112</v>
      </c>
      <c r="F4898" s="92" t="s">
        <v>3797</v>
      </c>
      <c r="G4898" s="122"/>
      <c r="H4898" s="95">
        <v>20000</v>
      </c>
      <c r="I4898" s="95">
        <f t="shared" si="82"/>
        <v>757876.69999999984</v>
      </c>
    </row>
    <row r="4899" spans="1:9" x14ac:dyDescent="0.25">
      <c r="A4899" t="s">
        <v>165</v>
      </c>
      <c r="B4899" s="92">
        <v>122</v>
      </c>
      <c r="C4899" s="92">
        <v>17027</v>
      </c>
      <c r="D4899" s="93">
        <v>45159</v>
      </c>
      <c r="E4899" s="94" t="s">
        <v>2540</v>
      </c>
      <c r="F4899" s="92" t="s">
        <v>419</v>
      </c>
      <c r="G4899" s="122"/>
      <c r="H4899" s="95">
        <v>15000</v>
      </c>
      <c r="I4899" s="95">
        <f t="shared" si="82"/>
        <v>742876.69999999984</v>
      </c>
    </row>
    <row r="4900" spans="1:9" x14ac:dyDescent="0.25">
      <c r="A4900" t="s">
        <v>165</v>
      </c>
      <c r="B4900" s="92">
        <v>122</v>
      </c>
      <c r="C4900" s="92">
        <v>17028</v>
      </c>
      <c r="D4900" s="93">
        <v>45159</v>
      </c>
      <c r="E4900" s="94" t="s">
        <v>2122</v>
      </c>
      <c r="F4900" s="92" t="s">
        <v>2054</v>
      </c>
      <c r="G4900" s="122"/>
      <c r="H4900" s="95">
        <v>15000</v>
      </c>
      <c r="I4900" s="95">
        <f t="shared" si="82"/>
        <v>727876.69999999984</v>
      </c>
    </row>
    <row r="4901" spans="1:9" x14ac:dyDescent="0.25">
      <c r="A4901" t="s">
        <v>165</v>
      </c>
      <c r="B4901" s="92">
        <v>122</v>
      </c>
      <c r="C4901" s="92">
        <v>17029</v>
      </c>
      <c r="D4901" s="93">
        <v>45159</v>
      </c>
      <c r="E4901" s="94" t="s">
        <v>3881</v>
      </c>
      <c r="F4901" s="92" t="s">
        <v>1963</v>
      </c>
      <c r="G4901" s="122"/>
      <c r="H4901" s="95">
        <v>6000</v>
      </c>
      <c r="I4901" s="95">
        <f t="shared" si="82"/>
        <v>721876.69999999984</v>
      </c>
    </row>
    <row r="4902" spans="1:9" x14ac:dyDescent="0.25">
      <c r="A4902" t="s">
        <v>165</v>
      </c>
      <c r="B4902" s="92">
        <v>122</v>
      </c>
      <c r="C4902" s="92">
        <v>17030</v>
      </c>
      <c r="D4902" s="93">
        <v>45159</v>
      </c>
      <c r="E4902" s="94" t="s">
        <v>2113</v>
      </c>
      <c r="F4902" s="92" t="s">
        <v>1893</v>
      </c>
      <c r="G4902" s="122"/>
      <c r="H4902" s="95">
        <v>15000</v>
      </c>
      <c r="I4902" s="95">
        <f t="shared" ref="I4902:I4965" si="83">+I4901+G4902-H4902</f>
        <v>706876.69999999984</v>
      </c>
    </row>
    <row r="4903" spans="1:9" x14ac:dyDescent="0.25">
      <c r="A4903" t="s">
        <v>165</v>
      </c>
      <c r="B4903" s="92">
        <v>122</v>
      </c>
      <c r="C4903" s="92">
        <v>17031</v>
      </c>
      <c r="D4903" s="93">
        <v>45159</v>
      </c>
      <c r="E4903" s="94" t="s">
        <v>2113</v>
      </c>
      <c r="F4903" s="92" t="s">
        <v>1821</v>
      </c>
      <c r="G4903" s="122"/>
      <c r="H4903" s="95">
        <v>15000</v>
      </c>
      <c r="I4903" s="95">
        <f t="shared" si="83"/>
        <v>691876.69999999984</v>
      </c>
    </row>
    <row r="4904" spans="1:9" x14ac:dyDescent="0.25">
      <c r="A4904" t="s">
        <v>165</v>
      </c>
      <c r="B4904" s="92">
        <v>122</v>
      </c>
      <c r="C4904" s="92">
        <v>17032</v>
      </c>
      <c r="D4904" s="93">
        <v>45159</v>
      </c>
      <c r="E4904" s="94" t="s">
        <v>2113</v>
      </c>
      <c r="F4904" s="92" t="s">
        <v>2272</v>
      </c>
      <c r="G4904" s="122"/>
      <c r="H4904" s="95">
        <v>12000</v>
      </c>
      <c r="I4904" s="95">
        <f t="shared" si="83"/>
        <v>679876.69999999984</v>
      </c>
    </row>
    <row r="4905" spans="1:9" x14ac:dyDescent="0.25">
      <c r="A4905" t="s">
        <v>165</v>
      </c>
      <c r="B4905" s="92">
        <v>122</v>
      </c>
      <c r="C4905" s="92">
        <v>17033</v>
      </c>
      <c r="D4905" s="93">
        <v>45159</v>
      </c>
      <c r="E4905" s="94" t="s">
        <v>2540</v>
      </c>
      <c r="F4905" s="92" t="s">
        <v>1781</v>
      </c>
      <c r="G4905" s="122"/>
      <c r="H4905" s="95">
        <v>12000</v>
      </c>
      <c r="I4905" s="95">
        <f t="shared" si="83"/>
        <v>667876.69999999984</v>
      </c>
    </row>
    <row r="4906" spans="1:9" x14ac:dyDescent="0.25">
      <c r="A4906" t="s">
        <v>165</v>
      </c>
      <c r="B4906" s="92">
        <v>122</v>
      </c>
      <c r="C4906" s="92">
        <v>17034</v>
      </c>
      <c r="D4906" s="93">
        <v>45159</v>
      </c>
      <c r="E4906" s="94" t="s">
        <v>2540</v>
      </c>
      <c r="F4906" s="92" t="s">
        <v>3882</v>
      </c>
      <c r="G4906" s="122"/>
      <c r="H4906" s="95">
        <v>12000</v>
      </c>
      <c r="I4906" s="95">
        <f t="shared" si="83"/>
        <v>655876.69999999984</v>
      </c>
    </row>
    <row r="4907" spans="1:9" x14ac:dyDescent="0.25">
      <c r="A4907" t="s">
        <v>165</v>
      </c>
      <c r="B4907" s="92">
        <v>122</v>
      </c>
      <c r="C4907" s="92">
        <v>17035</v>
      </c>
      <c r="D4907" s="93">
        <v>45159</v>
      </c>
      <c r="E4907" s="94" t="s">
        <v>2117</v>
      </c>
      <c r="F4907" s="92" t="s">
        <v>3800</v>
      </c>
      <c r="G4907" s="122"/>
      <c r="H4907" s="95">
        <v>12000</v>
      </c>
      <c r="I4907" s="95">
        <f t="shared" si="83"/>
        <v>643876.69999999984</v>
      </c>
    </row>
    <row r="4908" spans="1:9" x14ac:dyDescent="0.25">
      <c r="A4908" t="s">
        <v>165</v>
      </c>
      <c r="B4908" s="92">
        <v>122</v>
      </c>
      <c r="C4908" s="92">
        <v>17036</v>
      </c>
      <c r="D4908" s="93">
        <v>45159</v>
      </c>
      <c r="E4908" s="94" t="s">
        <v>2984</v>
      </c>
      <c r="F4908" s="92" t="s">
        <v>2985</v>
      </c>
      <c r="G4908" s="122"/>
      <c r="H4908" s="95">
        <v>12000</v>
      </c>
      <c r="I4908" s="95">
        <f t="shared" si="83"/>
        <v>631876.69999999984</v>
      </c>
    </row>
    <row r="4909" spans="1:9" x14ac:dyDescent="0.25">
      <c r="A4909" t="s">
        <v>165</v>
      </c>
      <c r="B4909" s="92">
        <v>122</v>
      </c>
      <c r="C4909" s="92">
        <v>17037</v>
      </c>
      <c r="D4909" s="93">
        <v>45159</v>
      </c>
      <c r="E4909" s="94" t="s">
        <v>2203</v>
      </c>
      <c r="F4909" s="92" t="s">
        <v>3883</v>
      </c>
      <c r="G4909" s="122"/>
      <c r="H4909" s="95">
        <v>10000</v>
      </c>
      <c r="I4909" s="95">
        <f t="shared" si="83"/>
        <v>621876.69999999984</v>
      </c>
    </row>
    <row r="4910" spans="1:9" x14ac:dyDescent="0.25">
      <c r="A4910" t="s">
        <v>165</v>
      </c>
      <c r="B4910" s="92">
        <v>122</v>
      </c>
      <c r="C4910" s="92">
        <v>17038</v>
      </c>
      <c r="D4910" s="93">
        <v>45159</v>
      </c>
      <c r="E4910" s="94" t="s">
        <v>2115</v>
      </c>
      <c r="F4910" s="92" t="s">
        <v>3255</v>
      </c>
      <c r="G4910" s="122"/>
      <c r="H4910" s="95">
        <v>10000</v>
      </c>
      <c r="I4910" s="95">
        <f t="shared" si="83"/>
        <v>611876.69999999984</v>
      </c>
    </row>
    <row r="4911" spans="1:9" x14ac:dyDescent="0.25">
      <c r="A4911" t="s">
        <v>165</v>
      </c>
      <c r="B4911" s="92">
        <v>122</v>
      </c>
      <c r="C4911" s="92">
        <v>17039</v>
      </c>
      <c r="D4911" s="93">
        <v>45159</v>
      </c>
      <c r="E4911" s="94" t="s">
        <v>2119</v>
      </c>
      <c r="F4911" s="92" t="s">
        <v>1977</v>
      </c>
      <c r="G4911" s="122"/>
      <c r="H4911" s="95">
        <v>9000</v>
      </c>
      <c r="I4911" s="95">
        <f t="shared" si="83"/>
        <v>602876.69999999984</v>
      </c>
    </row>
    <row r="4912" spans="1:9" x14ac:dyDescent="0.25">
      <c r="A4912" t="s">
        <v>165</v>
      </c>
      <c r="B4912" s="92">
        <v>421</v>
      </c>
      <c r="C4912" s="92">
        <v>17040</v>
      </c>
      <c r="D4912" s="93">
        <v>45159</v>
      </c>
      <c r="E4912" s="94" t="s">
        <v>3328</v>
      </c>
      <c r="F4912" s="92" t="s">
        <v>2790</v>
      </c>
      <c r="G4912" s="122"/>
      <c r="H4912" s="95">
        <v>6000</v>
      </c>
      <c r="I4912" s="95">
        <f t="shared" si="83"/>
        <v>596876.69999999984</v>
      </c>
    </row>
    <row r="4913" spans="1:9" x14ac:dyDescent="0.25">
      <c r="A4913" t="s">
        <v>165</v>
      </c>
      <c r="B4913" s="92">
        <v>122</v>
      </c>
      <c r="C4913" s="92">
        <v>17041</v>
      </c>
      <c r="D4913" s="93">
        <v>45159</v>
      </c>
      <c r="E4913" s="94" t="s">
        <v>2854</v>
      </c>
      <c r="F4913" s="92" t="s">
        <v>1937</v>
      </c>
      <c r="G4913" s="122"/>
      <c r="H4913" s="95">
        <v>20000</v>
      </c>
      <c r="I4913" s="95">
        <f t="shared" si="83"/>
        <v>576876.69999999984</v>
      </c>
    </row>
    <row r="4914" spans="1:9" x14ac:dyDescent="0.25">
      <c r="A4914" t="s">
        <v>165</v>
      </c>
      <c r="B4914" s="92">
        <v>122</v>
      </c>
      <c r="C4914" s="92">
        <v>17042</v>
      </c>
      <c r="D4914" s="93">
        <v>45159</v>
      </c>
      <c r="E4914" s="94" t="s">
        <v>2114</v>
      </c>
      <c r="F4914" s="92" t="s">
        <v>3054</v>
      </c>
      <c r="G4914" s="122"/>
      <c r="H4914" s="95">
        <v>8000</v>
      </c>
      <c r="I4914" s="95">
        <f t="shared" si="83"/>
        <v>568876.69999999984</v>
      </c>
    </row>
    <row r="4915" spans="1:9" x14ac:dyDescent="0.25">
      <c r="A4915" t="s">
        <v>165</v>
      </c>
      <c r="B4915" s="92">
        <v>421</v>
      </c>
      <c r="C4915" s="92">
        <v>17043</v>
      </c>
      <c r="D4915" s="93">
        <v>45159</v>
      </c>
      <c r="E4915" s="94" t="s">
        <v>3884</v>
      </c>
      <c r="F4915" s="92" t="s">
        <v>1953</v>
      </c>
      <c r="G4915" s="122"/>
      <c r="H4915" s="95">
        <v>5000</v>
      </c>
      <c r="I4915" s="95">
        <f t="shared" si="83"/>
        <v>563876.69999999984</v>
      </c>
    </row>
    <row r="4916" spans="1:9" x14ac:dyDescent="0.25">
      <c r="A4916" t="s">
        <v>165</v>
      </c>
      <c r="B4916" s="92">
        <v>426</v>
      </c>
      <c r="C4916" s="92">
        <v>17044</v>
      </c>
      <c r="D4916" s="93">
        <v>45159</v>
      </c>
      <c r="E4916" s="94" t="s">
        <v>3885</v>
      </c>
      <c r="F4916" s="92" t="s">
        <v>2786</v>
      </c>
      <c r="G4916" s="122"/>
      <c r="H4916" s="95">
        <v>16260</v>
      </c>
      <c r="I4916" s="95">
        <f t="shared" si="83"/>
        <v>547616.69999999984</v>
      </c>
    </row>
    <row r="4917" spans="1:9" x14ac:dyDescent="0.25">
      <c r="A4917" t="s">
        <v>165</v>
      </c>
      <c r="B4917" s="92">
        <v>427</v>
      </c>
      <c r="C4917" s="92">
        <v>17045</v>
      </c>
      <c r="D4917" s="93">
        <v>45159</v>
      </c>
      <c r="E4917" s="94" t="s">
        <v>2128</v>
      </c>
      <c r="F4917" s="92" t="s">
        <v>1847</v>
      </c>
      <c r="G4917" s="122"/>
      <c r="H4917" s="95">
        <v>10925</v>
      </c>
      <c r="I4917" s="95">
        <f t="shared" si="83"/>
        <v>536691.69999999984</v>
      </c>
    </row>
    <row r="4918" spans="1:9" x14ac:dyDescent="0.25">
      <c r="A4918" t="s">
        <v>165</v>
      </c>
      <c r="B4918" s="92">
        <v>426</v>
      </c>
      <c r="C4918" s="92">
        <v>17046</v>
      </c>
      <c r="D4918" s="93">
        <v>45159</v>
      </c>
      <c r="E4918" s="94" t="s">
        <v>3886</v>
      </c>
      <c r="F4918" s="92" t="s">
        <v>1939</v>
      </c>
      <c r="G4918" s="122"/>
      <c r="H4918" s="95">
        <v>30000</v>
      </c>
      <c r="I4918" s="95">
        <f t="shared" si="83"/>
        <v>506691.69999999984</v>
      </c>
    </row>
    <row r="4919" spans="1:9" x14ac:dyDescent="0.25">
      <c r="A4919" t="s">
        <v>165</v>
      </c>
      <c r="B4919" s="92">
        <v>421</v>
      </c>
      <c r="C4919" s="92">
        <v>17047</v>
      </c>
      <c r="D4919" s="93">
        <v>45159</v>
      </c>
      <c r="E4919" s="94" t="s">
        <v>3915</v>
      </c>
      <c r="F4919" s="92" t="s">
        <v>3916</v>
      </c>
      <c r="G4919" s="122"/>
      <c r="H4919" s="95">
        <v>20000</v>
      </c>
      <c r="I4919" s="95">
        <f t="shared" si="83"/>
        <v>486691.69999999984</v>
      </c>
    </row>
    <row r="4920" spans="1:9" x14ac:dyDescent="0.25">
      <c r="B4920" s="92"/>
      <c r="C4920" s="92">
        <v>17048</v>
      </c>
      <c r="D4920" s="93">
        <v>45159</v>
      </c>
      <c r="E4920" s="94" t="s">
        <v>43</v>
      </c>
      <c r="F4920" s="92" t="s">
        <v>43</v>
      </c>
      <c r="G4920" s="122"/>
      <c r="H4920" s="95"/>
      <c r="I4920" s="95">
        <f t="shared" si="83"/>
        <v>486691.69999999984</v>
      </c>
    </row>
    <row r="4921" spans="1:9" x14ac:dyDescent="0.25">
      <c r="B4921" s="92">
        <v>428</v>
      </c>
      <c r="C4921" s="92">
        <v>17049</v>
      </c>
      <c r="D4921" s="93">
        <v>45162</v>
      </c>
      <c r="E4921" s="94" t="s">
        <v>3887</v>
      </c>
      <c r="F4921" s="92" t="s">
        <v>3888</v>
      </c>
      <c r="G4921" s="122"/>
      <c r="H4921" s="95">
        <v>10000</v>
      </c>
      <c r="I4921" s="95">
        <f t="shared" si="83"/>
        <v>476691.69999999984</v>
      </c>
    </row>
    <row r="4922" spans="1:9" x14ac:dyDescent="0.25">
      <c r="A4922" t="s">
        <v>165</v>
      </c>
      <c r="B4922" s="92">
        <v>421</v>
      </c>
      <c r="C4922" s="92">
        <v>17050</v>
      </c>
      <c r="D4922" s="93">
        <v>45162</v>
      </c>
      <c r="E4922" s="94" t="s">
        <v>3889</v>
      </c>
      <c r="F4922" s="92" t="s">
        <v>156</v>
      </c>
      <c r="G4922" s="122"/>
      <c r="H4922" s="95">
        <v>5000</v>
      </c>
      <c r="I4922" s="95">
        <f t="shared" si="83"/>
        <v>471691.69999999984</v>
      </c>
    </row>
    <row r="4923" spans="1:9" x14ac:dyDescent="0.25">
      <c r="A4923" t="s">
        <v>165</v>
      </c>
      <c r="B4923" s="92">
        <v>213</v>
      </c>
      <c r="C4923" s="92">
        <v>17051</v>
      </c>
      <c r="D4923" s="93">
        <v>45162</v>
      </c>
      <c r="E4923" s="94" t="s">
        <v>3890</v>
      </c>
      <c r="F4923" s="92" t="s">
        <v>1939</v>
      </c>
      <c r="G4923" s="122"/>
      <c r="H4923" s="95">
        <v>41746.36</v>
      </c>
      <c r="I4923" s="95">
        <f t="shared" si="83"/>
        <v>429945.33999999985</v>
      </c>
    </row>
    <row r="4924" spans="1:9" x14ac:dyDescent="0.25">
      <c r="A4924" t="s">
        <v>165</v>
      </c>
      <c r="B4924" s="92">
        <v>421</v>
      </c>
      <c r="C4924" s="92">
        <v>17052</v>
      </c>
      <c r="D4924" s="93">
        <v>45162</v>
      </c>
      <c r="E4924" s="94" t="s">
        <v>62</v>
      </c>
      <c r="F4924" s="92" t="s">
        <v>2818</v>
      </c>
      <c r="G4924" s="122"/>
      <c r="H4924" s="95">
        <v>5000</v>
      </c>
      <c r="I4924" s="95">
        <f t="shared" si="83"/>
        <v>424945.33999999985</v>
      </c>
    </row>
    <row r="4925" spans="1:9" x14ac:dyDescent="0.25">
      <c r="B4925" s="92">
        <v>422</v>
      </c>
      <c r="C4925" s="92">
        <v>17053</v>
      </c>
      <c r="D4925" s="93">
        <v>45162</v>
      </c>
      <c r="E4925" s="94" t="s">
        <v>3807</v>
      </c>
      <c r="F4925" s="92" t="s">
        <v>3891</v>
      </c>
      <c r="G4925" s="122"/>
      <c r="H4925" s="95">
        <v>15000</v>
      </c>
      <c r="I4925" s="95">
        <f t="shared" si="83"/>
        <v>409945.33999999985</v>
      </c>
    </row>
    <row r="4926" spans="1:9" x14ac:dyDescent="0.25">
      <c r="A4926" t="s">
        <v>165</v>
      </c>
      <c r="B4926" s="92">
        <v>345</v>
      </c>
      <c r="C4926" s="92">
        <v>17054</v>
      </c>
      <c r="D4926" s="93">
        <v>45166</v>
      </c>
      <c r="E4926" s="94" t="s">
        <v>1337</v>
      </c>
      <c r="F4926" s="92" t="s">
        <v>1939</v>
      </c>
      <c r="G4926" s="122"/>
      <c r="H4926" s="95">
        <v>20000</v>
      </c>
      <c r="I4926" s="95">
        <f t="shared" si="83"/>
        <v>389945.33999999985</v>
      </c>
    </row>
    <row r="4927" spans="1:9" x14ac:dyDescent="0.25">
      <c r="B4927" s="92">
        <v>221</v>
      </c>
      <c r="C4927" s="92">
        <v>17055</v>
      </c>
      <c r="D4927" s="93">
        <v>45166</v>
      </c>
      <c r="E4927" s="94" t="s">
        <v>3892</v>
      </c>
      <c r="F4927" s="92" t="s">
        <v>3843</v>
      </c>
      <c r="G4927" s="122"/>
      <c r="H4927" s="95">
        <v>50016.22</v>
      </c>
      <c r="I4927" s="95">
        <f t="shared" si="83"/>
        <v>339929.11999999988</v>
      </c>
    </row>
    <row r="4928" spans="1:9" x14ac:dyDescent="0.25">
      <c r="A4928" t="s">
        <v>165</v>
      </c>
      <c r="B4928" s="92">
        <v>428</v>
      </c>
      <c r="C4928" s="92">
        <v>17056</v>
      </c>
      <c r="D4928" s="93">
        <v>45166</v>
      </c>
      <c r="E4928" s="94" t="s">
        <v>3893</v>
      </c>
      <c r="F4928" s="92" t="s">
        <v>3888</v>
      </c>
      <c r="G4928" s="122"/>
      <c r="H4928" s="95">
        <v>20000</v>
      </c>
      <c r="I4928" s="95">
        <f t="shared" si="83"/>
        <v>319929.11999999988</v>
      </c>
    </row>
    <row r="4929" spans="1:9" x14ac:dyDescent="0.25">
      <c r="A4929" t="s">
        <v>165</v>
      </c>
      <c r="B4929" s="92">
        <v>344</v>
      </c>
      <c r="C4929" s="92">
        <v>17057</v>
      </c>
      <c r="D4929" s="93">
        <v>45166</v>
      </c>
      <c r="E4929" s="94" t="s">
        <v>3894</v>
      </c>
      <c r="F4929" s="92" t="s">
        <v>1893</v>
      </c>
      <c r="G4929" s="122"/>
      <c r="H4929" s="95">
        <v>6700</v>
      </c>
      <c r="I4929" s="95">
        <f t="shared" si="83"/>
        <v>313229.11999999988</v>
      </c>
    </row>
    <row r="4930" spans="1:9" x14ac:dyDescent="0.25">
      <c r="B4930" s="92">
        <v>421</v>
      </c>
      <c r="C4930" s="92">
        <v>17058</v>
      </c>
      <c r="D4930" s="93">
        <v>45169</v>
      </c>
      <c r="E4930" s="94" t="s">
        <v>1722</v>
      </c>
      <c r="F4930" s="92" t="s">
        <v>3969</v>
      </c>
      <c r="G4930" s="122"/>
      <c r="H4930" s="95">
        <v>10000</v>
      </c>
      <c r="I4930" s="95">
        <f t="shared" si="83"/>
        <v>303229.11999999988</v>
      </c>
    </row>
    <row r="4931" spans="1:9" x14ac:dyDescent="0.25">
      <c r="B4931" s="92">
        <v>421</v>
      </c>
      <c r="C4931" s="92">
        <v>17059</v>
      </c>
      <c r="D4931" s="93">
        <v>45169</v>
      </c>
      <c r="E4931" s="94" t="s">
        <v>3895</v>
      </c>
      <c r="F4931" s="92" t="s">
        <v>3010</v>
      </c>
      <c r="G4931" s="122"/>
      <c r="H4931" s="95">
        <v>20000</v>
      </c>
      <c r="I4931" s="95">
        <f t="shared" si="83"/>
        <v>283229.11999999988</v>
      </c>
    </row>
    <row r="4932" spans="1:9" x14ac:dyDescent="0.25">
      <c r="B4932" s="92">
        <v>421</v>
      </c>
      <c r="C4932" s="92">
        <v>17060</v>
      </c>
      <c r="D4932" s="93">
        <v>45169</v>
      </c>
      <c r="E4932" s="94" t="s">
        <v>3896</v>
      </c>
      <c r="F4932" s="92" t="s">
        <v>3897</v>
      </c>
      <c r="G4932" s="122"/>
      <c r="H4932" s="95">
        <v>5000</v>
      </c>
      <c r="I4932" s="95">
        <f t="shared" si="83"/>
        <v>278229.11999999988</v>
      </c>
    </row>
    <row r="4933" spans="1:9" x14ac:dyDescent="0.25">
      <c r="B4933" s="92">
        <v>292</v>
      </c>
      <c r="C4933" s="92"/>
      <c r="D4933" s="93"/>
      <c r="E4933" s="94"/>
      <c r="F4933" s="92" t="s">
        <v>1858</v>
      </c>
      <c r="G4933" s="122"/>
      <c r="H4933" s="95">
        <v>2216.25</v>
      </c>
      <c r="I4933" s="95">
        <f t="shared" si="83"/>
        <v>276012.86999999988</v>
      </c>
    </row>
    <row r="4934" spans="1:9" x14ac:dyDescent="0.25">
      <c r="B4934" s="92"/>
      <c r="C4934" s="92"/>
      <c r="D4934" s="93"/>
      <c r="E4934" s="94"/>
      <c r="F4934" s="92"/>
      <c r="G4934" s="122"/>
      <c r="H4934" s="95"/>
      <c r="I4934" s="95"/>
    </row>
    <row r="4935" spans="1:9" x14ac:dyDescent="0.25">
      <c r="B4935" s="92"/>
      <c r="C4935" s="92"/>
      <c r="D4935" s="93"/>
      <c r="E4935" s="94"/>
      <c r="F4935" s="92"/>
      <c r="G4935" s="122">
        <f>SUM(G4855:G4934)</f>
        <v>1242087.5</v>
      </c>
      <c r="H4935" s="95">
        <f>SUM(H4855:H4934)</f>
        <v>1185410.7699999998</v>
      </c>
      <c r="I4935" s="95"/>
    </row>
    <row r="4937" spans="1:9" x14ac:dyDescent="0.25">
      <c r="B4937" s="92"/>
      <c r="C4937" s="92">
        <v>17061</v>
      </c>
      <c r="D4937" s="93">
        <v>45170</v>
      </c>
      <c r="E4937" s="94" t="s">
        <v>43</v>
      </c>
      <c r="F4937" s="92" t="s">
        <v>43</v>
      </c>
      <c r="G4937" s="122"/>
      <c r="H4937" s="95"/>
      <c r="I4937" s="95">
        <f>+I4933+G4937-H4937</f>
        <v>276012.86999999988</v>
      </c>
    </row>
    <row r="4938" spans="1:9" x14ac:dyDescent="0.25">
      <c r="A4938" t="s">
        <v>158</v>
      </c>
      <c r="B4938" s="92">
        <v>426</v>
      </c>
      <c r="C4938" s="92">
        <v>17062</v>
      </c>
      <c r="D4938" s="93">
        <v>45170</v>
      </c>
      <c r="E4938" s="94" t="s">
        <v>3899</v>
      </c>
      <c r="F4938" s="92" t="s">
        <v>1939</v>
      </c>
      <c r="G4938" s="122"/>
      <c r="H4938" s="95">
        <v>50000</v>
      </c>
      <c r="I4938" s="95">
        <f t="shared" si="83"/>
        <v>226012.86999999988</v>
      </c>
    </row>
    <row r="4939" spans="1:9" x14ac:dyDescent="0.25">
      <c r="A4939" t="s">
        <v>158</v>
      </c>
      <c r="B4939" s="92">
        <v>151</v>
      </c>
      <c r="C4939" s="92">
        <v>17063</v>
      </c>
      <c r="D4939" s="93">
        <v>45173</v>
      </c>
      <c r="E4939" s="94" t="s">
        <v>3819</v>
      </c>
      <c r="F4939" s="92" t="s">
        <v>3703</v>
      </c>
      <c r="G4939" s="122"/>
      <c r="H4939" s="95">
        <v>12000</v>
      </c>
      <c r="I4939" s="95">
        <f t="shared" si="83"/>
        <v>214012.86999999988</v>
      </c>
    </row>
    <row r="4940" spans="1:9" x14ac:dyDescent="0.25">
      <c r="A4940" t="s">
        <v>158</v>
      </c>
      <c r="B4940" s="92">
        <v>426</v>
      </c>
      <c r="C4940" s="92">
        <v>17064</v>
      </c>
      <c r="D4940" s="93">
        <v>45173</v>
      </c>
      <c r="E4940" s="94" t="s">
        <v>3900</v>
      </c>
      <c r="F4940" s="92" t="s">
        <v>3674</v>
      </c>
      <c r="G4940" s="122"/>
      <c r="H4940" s="95">
        <v>40000</v>
      </c>
      <c r="I4940" s="95">
        <f t="shared" si="83"/>
        <v>174012.86999999988</v>
      </c>
    </row>
    <row r="4941" spans="1:9" x14ac:dyDescent="0.25">
      <c r="A4941" t="s">
        <v>158</v>
      </c>
      <c r="B4941" s="92">
        <v>426</v>
      </c>
      <c r="C4941" s="92">
        <v>17065</v>
      </c>
      <c r="D4941" s="93">
        <v>45173</v>
      </c>
      <c r="E4941" s="94" t="s">
        <v>3900</v>
      </c>
      <c r="F4941" s="92" t="s">
        <v>3901</v>
      </c>
      <c r="G4941" s="122"/>
      <c r="H4941" s="95">
        <v>50000</v>
      </c>
      <c r="I4941" s="95">
        <f t="shared" si="83"/>
        <v>124012.86999999988</v>
      </c>
    </row>
    <row r="4942" spans="1:9" x14ac:dyDescent="0.25">
      <c r="A4942" t="s">
        <v>158</v>
      </c>
      <c r="B4942" s="92">
        <v>426</v>
      </c>
      <c r="C4942" s="92">
        <v>17066</v>
      </c>
      <c r="D4942" s="93">
        <v>45173</v>
      </c>
      <c r="E4942" s="94" t="s">
        <v>3900</v>
      </c>
      <c r="F4942" s="92" t="s">
        <v>3902</v>
      </c>
      <c r="G4942" s="122"/>
      <c r="H4942" s="95">
        <v>28000</v>
      </c>
      <c r="I4942" s="95">
        <f t="shared" si="83"/>
        <v>96012.869999999879</v>
      </c>
    </row>
    <row r="4943" spans="1:9" x14ac:dyDescent="0.25">
      <c r="A4943" t="s">
        <v>158</v>
      </c>
      <c r="B4943" s="92">
        <v>344</v>
      </c>
      <c r="C4943" s="92">
        <v>17067</v>
      </c>
      <c r="D4943" s="93">
        <v>45173</v>
      </c>
      <c r="E4943" s="94" t="s">
        <v>3903</v>
      </c>
      <c r="F4943" s="92" t="s">
        <v>3898</v>
      </c>
      <c r="G4943" s="122"/>
      <c r="H4943" s="95">
        <v>23730</v>
      </c>
      <c r="I4943" s="95">
        <f t="shared" si="83"/>
        <v>72282.869999999879</v>
      </c>
    </row>
    <row r="4944" spans="1:9" x14ac:dyDescent="0.25">
      <c r="A4944" t="s">
        <v>158</v>
      </c>
      <c r="B4944" s="92">
        <v>293</v>
      </c>
      <c r="C4944" s="92">
        <v>17068</v>
      </c>
      <c r="D4944" s="93">
        <v>45173</v>
      </c>
      <c r="E4944" s="94" t="s">
        <v>3904</v>
      </c>
      <c r="F4944" s="92" t="s">
        <v>3905</v>
      </c>
      <c r="G4944" s="122"/>
      <c r="H4944" s="95">
        <v>36000</v>
      </c>
      <c r="I4944" s="95">
        <f t="shared" si="83"/>
        <v>36282.869999999879</v>
      </c>
    </row>
    <row r="4945" spans="1:9" x14ac:dyDescent="0.25">
      <c r="A4945" t="s">
        <v>158</v>
      </c>
      <c r="B4945" s="92">
        <v>426</v>
      </c>
      <c r="C4945" s="92">
        <v>17069</v>
      </c>
      <c r="D4945" s="93">
        <v>45173</v>
      </c>
      <c r="E4945" s="94" t="s">
        <v>3906</v>
      </c>
      <c r="F4945" s="92" t="s">
        <v>3907</v>
      </c>
      <c r="G4945" s="122"/>
      <c r="H4945" s="95">
        <v>15368</v>
      </c>
      <c r="I4945" s="95">
        <f t="shared" si="83"/>
        <v>20914.869999999879</v>
      </c>
    </row>
    <row r="4946" spans="1:9" x14ac:dyDescent="0.25">
      <c r="A4946" t="s">
        <v>158</v>
      </c>
      <c r="B4946" s="92">
        <v>426</v>
      </c>
      <c r="C4946" s="92">
        <v>17070</v>
      </c>
      <c r="D4946" s="93">
        <v>45175</v>
      </c>
      <c r="E4946" s="94" t="s">
        <v>3909</v>
      </c>
      <c r="F4946" s="92" t="s">
        <v>3719</v>
      </c>
      <c r="G4946" s="122"/>
      <c r="H4946" s="95">
        <v>6000</v>
      </c>
      <c r="I4946" s="95">
        <f t="shared" si="83"/>
        <v>14914.869999999879</v>
      </c>
    </row>
    <row r="4947" spans="1:9" x14ac:dyDescent="0.25">
      <c r="A4947" t="s">
        <v>158</v>
      </c>
      <c r="B4947" s="92">
        <v>421</v>
      </c>
      <c r="C4947" s="92">
        <v>17071</v>
      </c>
      <c r="D4947" s="93">
        <v>45175</v>
      </c>
      <c r="E4947" s="94" t="s">
        <v>3904</v>
      </c>
      <c r="F4947" s="92" t="s">
        <v>3905</v>
      </c>
      <c r="G4947" s="122"/>
      <c r="H4947" s="95">
        <v>33000</v>
      </c>
      <c r="I4947" s="95">
        <f t="shared" si="83"/>
        <v>-18085.130000000121</v>
      </c>
    </row>
    <row r="4948" spans="1:9" x14ac:dyDescent="0.25">
      <c r="A4948" t="s">
        <v>158</v>
      </c>
      <c r="B4948" s="92">
        <v>342</v>
      </c>
      <c r="C4948" s="92">
        <v>17072</v>
      </c>
      <c r="D4948" s="93">
        <v>45175</v>
      </c>
      <c r="E4948" s="94" t="s">
        <v>3663</v>
      </c>
      <c r="F4948" s="92" t="s">
        <v>3406</v>
      </c>
      <c r="G4948" s="122"/>
      <c r="H4948" s="95">
        <v>50000</v>
      </c>
      <c r="I4948" s="95">
        <f t="shared" si="83"/>
        <v>-68085.130000000121</v>
      </c>
    </row>
    <row r="4949" spans="1:9" x14ac:dyDescent="0.25">
      <c r="A4949" t="s">
        <v>158</v>
      </c>
      <c r="B4949" s="92">
        <v>151</v>
      </c>
      <c r="C4949" s="92">
        <v>17073</v>
      </c>
      <c r="D4949" s="93">
        <v>45175</v>
      </c>
      <c r="E4949" s="94" t="s">
        <v>3910</v>
      </c>
      <c r="F4949" s="92" t="s">
        <v>3082</v>
      </c>
      <c r="G4949" s="122"/>
      <c r="H4949" s="95">
        <v>5000</v>
      </c>
      <c r="I4949" s="95">
        <f t="shared" si="83"/>
        <v>-73085.130000000121</v>
      </c>
    </row>
    <row r="4950" spans="1:9" x14ac:dyDescent="0.25">
      <c r="A4950" t="s">
        <v>158</v>
      </c>
      <c r="B4950" s="92">
        <v>426</v>
      </c>
      <c r="C4950" s="92">
        <v>17074</v>
      </c>
      <c r="D4950" s="93">
        <v>45180</v>
      </c>
      <c r="E4950" s="94" t="s">
        <v>3913</v>
      </c>
      <c r="F4950" s="92" t="s">
        <v>2133</v>
      </c>
      <c r="G4950" s="122"/>
      <c r="H4950" s="95">
        <v>17000</v>
      </c>
      <c r="I4950" s="95">
        <f t="shared" si="83"/>
        <v>-90085.130000000121</v>
      </c>
    </row>
    <row r="4951" spans="1:9" x14ac:dyDescent="0.25">
      <c r="A4951" t="s">
        <v>158</v>
      </c>
      <c r="B4951" s="92">
        <v>421</v>
      </c>
      <c r="C4951" s="92">
        <v>17075</v>
      </c>
      <c r="D4951" s="93">
        <v>45180</v>
      </c>
      <c r="E4951" s="94" t="s">
        <v>1722</v>
      </c>
      <c r="F4951" s="92" t="s">
        <v>3914</v>
      </c>
      <c r="G4951" s="122"/>
      <c r="H4951" s="95">
        <v>10000</v>
      </c>
      <c r="I4951" s="95">
        <f t="shared" si="83"/>
        <v>-100085.13000000012</v>
      </c>
    </row>
    <row r="4952" spans="1:9" x14ac:dyDescent="0.25">
      <c r="A4952" t="s">
        <v>158</v>
      </c>
      <c r="B4952" s="92">
        <v>345</v>
      </c>
      <c r="C4952" s="92">
        <v>17076</v>
      </c>
      <c r="D4952" s="93">
        <v>45180</v>
      </c>
      <c r="E4952" s="94" t="s">
        <v>1543</v>
      </c>
      <c r="F4952" s="92" t="s">
        <v>1939</v>
      </c>
      <c r="G4952" s="122"/>
      <c r="H4952" s="95">
        <v>20000</v>
      </c>
      <c r="I4952" s="95">
        <f t="shared" si="83"/>
        <v>-120085.13000000012</v>
      </c>
    </row>
    <row r="4953" spans="1:9" x14ac:dyDescent="0.25">
      <c r="A4953" t="s">
        <v>158</v>
      </c>
      <c r="B4953" s="92">
        <v>421</v>
      </c>
      <c r="C4953" s="92">
        <v>17077</v>
      </c>
      <c r="D4953" s="93">
        <v>45188</v>
      </c>
      <c r="E4953" s="94" t="s">
        <v>3917</v>
      </c>
      <c r="F4953" s="92" t="s">
        <v>1939</v>
      </c>
      <c r="G4953" s="122"/>
      <c r="H4953" s="95">
        <v>14600</v>
      </c>
      <c r="I4953" s="95">
        <f t="shared" si="83"/>
        <v>-134685.13000000012</v>
      </c>
    </row>
    <row r="4954" spans="1:9" x14ac:dyDescent="0.25">
      <c r="A4954" t="s">
        <v>158</v>
      </c>
      <c r="B4954" s="92">
        <v>345</v>
      </c>
      <c r="C4954" s="92">
        <v>17078</v>
      </c>
      <c r="D4954" s="93">
        <v>45194</v>
      </c>
      <c r="E4954" s="94" t="s">
        <v>3148</v>
      </c>
      <c r="F4954" s="92" t="s">
        <v>1765</v>
      </c>
      <c r="G4954" s="122"/>
      <c r="H4954" s="95">
        <v>18140</v>
      </c>
      <c r="I4954" s="95">
        <f t="shared" si="83"/>
        <v>-152825.13000000012</v>
      </c>
    </row>
    <row r="4955" spans="1:9" x14ac:dyDescent="0.25">
      <c r="A4955" t="s">
        <v>158</v>
      </c>
      <c r="B4955" s="92">
        <v>345</v>
      </c>
      <c r="C4955" s="92">
        <v>17079</v>
      </c>
      <c r="D4955" s="93">
        <v>45194</v>
      </c>
      <c r="E4955" s="94" t="s">
        <v>3918</v>
      </c>
      <c r="F4955" s="92" t="s">
        <v>1963</v>
      </c>
      <c r="G4955" s="122"/>
      <c r="H4955" s="95">
        <v>5300</v>
      </c>
      <c r="I4955" s="95">
        <f t="shared" si="83"/>
        <v>-158125.13000000012</v>
      </c>
    </row>
    <row r="4956" spans="1:9" x14ac:dyDescent="0.25">
      <c r="A4956" t="s">
        <v>158</v>
      </c>
      <c r="B4956" s="92">
        <v>421</v>
      </c>
      <c r="C4956" s="92">
        <v>17080</v>
      </c>
      <c r="D4956" s="93">
        <v>45194</v>
      </c>
      <c r="E4956" s="94" t="s">
        <v>1722</v>
      </c>
      <c r="F4956" s="92" t="s">
        <v>3919</v>
      </c>
      <c r="G4956" s="122"/>
      <c r="H4956" s="95">
        <v>5000</v>
      </c>
      <c r="I4956" s="95">
        <f t="shared" si="83"/>
        <v>-163125.13000000012</v>
      </c>
    </row>
    <row r="4957" spans="1:9" x14ac:dyDescent="0.25">
      <c r="A4957" t="s">
        <v>158</v>
      </c>
      <c r="B4957" s="92">
        <v>421</v>
      </c>
      <c r="C4957" s="92">
        <v>17081</v>
      </c>
      <c r="D4957" s="93">
        <v>45194</v>
      </c>
      <c r="E4957" s="94" t="s">
        <v>1722</v>
      </c>
      <c r="F4957" s="92" t="s">
        <v>3920</v>
      </c>
      <c r="G4957" s="122"/>
      <c r="H4957" s="95">
        <v>5000</v>
      </c>
      <c r="I4957" s="95">
        <f t="shared" si="83"/>
        <v>-168125.13000000012</v>
      </c>
    </row>
    <row r="4958" spans="1:9" x14ac:dyDescent="0.25">
      <c r="B4958" s="92">
        <v>421</v>
      </c>
      <c r="C4958" s="92">
        <v>17082</v>
      </c>
      <c r="D4958" s="93">
        <v>45194</v>
      </c>
      <c r="E4958" s="94" t="s">
        <v>3889</v>
      </c>
      <c r="F4958" s="92" t="s">
        <v>3921</v>
      </c>
      <c r="G4958" s="122"/>
      <c r="H4958" s="95">
        <v>10000</v>
      </c>
      <c r="I4958" s="95">
        <f t="shared" si="83"/>
        <v>-178125.13000000012</v>
      </c>
    </row>
    <row r="4959" spans="1:9" x14ac:dyDescent="0.25">
      <c r="B4959" s="92">
        <v>421</v>
      </c>
      <c r="C4959" s="92">
        <v>17083</v>
      </c>
      <c r="D4959" s="93">
        <v>45194</v>
      </c>
      <c r="E4959" s="94" t="s">
        <v>2406</v>
      </c>
      <c r="F4959" s="92" t="s">
        <v>3922</v>
      </c>
      <c r="G4959" s="122"/>
      <c r="H4959" s="95">
        <v>10000</v>
      </c>
      <c r="I4959" s="95">
        <f t="shared" si="83"/>
        <v>-188125.13000000012</v>
      </c>
    </row>
    <row r="4960" spans="1:9" x14ac:dyDescent="0.25">
      <c r="B4960" s="92">
        <v>428</v>
      </c>
      <c r="C4960" s="92">
        <v>17084</v>
      </c>
      <c r="D4960" s="93">
        <v>45194</v>
      </c>
      <c r="E4960" s="94" t="s">
        <v>3923</v>
      </c>
      <c r="F4960" s="92" t="s">
        <v>3924</v>
      </c>
      <c r="G4960" s="122"/>
      <c r="H4960" s="95">
        <v>10000</v>
      </c>
      <c r="I4960" s="95">
        <f t="shared" si="83"/>
        <v>-198125.13000000012</v>
      </c>
    </row>
    <row r="4961" spans="1:9" x14ac:dyDescent="0.25">
      <c r="A4961" t="s">
        <v>158</v>
      </c>
      <c r="B4961" s="92">
        <v>421</v>
      </c>
      <c r="C4961" s="92">
        <v>17085</v>
      </c>
      <c r="D4961" s="93">
        <v>45194</v>
      </c>
      <c r="E4961" s="94" t="s">
        <v>3925</v>
      </c>
      <c r="F4961" s="92" t="s">
        <v>3229</v>
      </c>
      <c r="G4961" s="122"/>
      <c r="H4961" s="95">
        <v>15000</v>
      </c>
      <c r="I4961" s="95">
        <f t="shared" si="83"/>
        <v>-213125.13000000012</v>
      </c>
    </row>
    <row r="4962" spans="1:9" x14ac:dyDescent="0.25">
      <c r="B4962" s="92"/>
      <c r="C4962" s="92">
        <v>17086</v>
      </c>
      <c r="D4962" s="93">
        <v>45194</v>
      </c>
      <c r="E4962" s="94" t="s">
        <v>43</v>
      </c>
      <c r="F4962" s="92" t="s">
        <v>43</v>
      </c>
      <c r="G4962" s="122"/>
      <c r="H4962" s="95"/>
      <c r="I4962" s="95">
        <f t="shared" si="83"/>
        <v>-213125.13000000012</v>
      </c>
    </row>
    <row r="4963" spans="1:9" x14ac:dyDescent="0.25">
      <c r="B4963" s="92">
        <v>421</v>
      </c>
      <c r="C4963" s="92">
        <v>17087</v>
      </c>
      <c r="D4963" s="93">
        <v>45194</v>
      </c>
      <c r="E4963" s="94" t="s">
        <v>1722</v>
      </c>
      <c r="F4963" s="92" t="s">
        <v>3926</v>
      </c>
      <c r="G4963" s="122"/>
      <c r="H4963" s="95">
        <v>5000</v>
      </c>
      <c r="I4963" s="95">
        <f t="shared" si="83"/>
        <v>-218125.13000000012</v>
      </c>
    </row>
    <row r="4964" spans="1:9" x14ac:dyDescent="0.25">
      <c r="A4964" t="s">
        <v>158</v>
      </c>
      <c r="B4964" s="92">
        <v>421</v>
      </c>
      <c r="C4964" s="92">
        <v>17088</v>
      </c>
      <c r="D4964" s="93">
        <v>45194</v>
      </c>
      <c r="E4964" s="94" t="s">
        <v>2368</v>
      </c>
      <c r="F4964" s="92" t="s">
        <v>3927</v>
      </c>
      <c r="G4964" s="122"/>
      <c r="H4964" s="95">
        <v>5000</v>
      </c>
      <c r="I4964" s="95">
        <f t="shared" si="83"/>
        <v>-223125.13000000012</v>
      </c>
    </row>
    <row r="4965" spans="1:9" x14ac:dyDescent="0.25">
      <c r="B4965" s="92">
        <v>421</v>
      </c>
      <c r="C4965" s="92">
        <v>17089</v>
      </c>
      <c r="D4965" s="93">
        <v>45194</v>
      </c>
      <c r="E4965" s="94" t="s">
        <v>43</v>
      </c>
      <c r="F4965" s="92" t="s">
        <v>43</v>
      </c>
      <c r="G4965" s="122"/>
      <c r="H4965" s="95"/>
      <c r="I4965" s="95">
        <f t="shared" si="83"/>
        <v>-223125.13000000012</v>
      </c>
    </row>
    <row r="4966" spans="1:9" x14ac:dyDescent="0.25">
      <c r="B4966" s="92">
        <v>421</v>
      </c>
      <c r="C4966" s="92">
        <v>17090</v>
      </c>
      <c r="D4966" s="93">
        <v>45194</v>
      </c>
      <c r="E4966" s="94" t="s">
        <v>3928</v>
      </c>
      <c r="F4966" s="92" t="s">
        <v>3929</v>
      </c>
      <c r="G4966" s="122"/>
      <c r="H4966" s="95">
        <v>5000</v>
      </c>
      <c r="I4966" s="95">
        <f t="shared" ref="I4966:I5030" si="84">+I4965+G4966-H4966</f>
        <v>-228125.13000000012</v>
      </c>
    </row>
    <row r="4967" spans="1:9" x14ac:dyDescent="0.25">
      <c r="B4967" s="92">
        <v>421</v>
      </c>
      <c r="C4967" s="92">
        <v>17091</v>
      </c>
      <c r="D4967" s="93">
        <v>45194</v>
      </c>
      <c r="E4967" s="94" t="s">
        <v>3930</v>
      </c>
      <c r="F4967" s="92" t="s">
        <v>3931</v>
      </c>
      <c r="G4967" s="122"/>
      <c r="H4967" s="95">
        <v>14855</v>
      </c>
      <c r="I4967" s="95">
        <f t="shared" si="84"/>
        <v>-242980.13000000012</v>
      </c>
    </row>
    <row r="4968" spans="1:9" x14ac:dyDescent="0.25">
      <c r="B4968" s="92">
        <v>421</v>
      </c>
      <c r="C4968" s="92">
        <v>17092</v>
      </c>
      <c r="D4968" s="93">
        <v>45194</v>
      </c>
      <c r="E4968" s="94" t="s">
        <v>1722</v>
      </c>
      <c r="F4968" s="92" t="s">
        <v>2763</v>
      </c>
      <c r="G4968" s="122"/>
      <c r="H4968" s="95">
        <v>3000</v>
      </c>
      <c r="I4968" s="95">
        <f t="shared" si="84"/>
        <v>-245980.13000000012</v>
      </c>
    </row>
    <row r="4969" spans="1:9" x14ac:dyDescent="0.25">
      <c r="B4969" s="92">
        <v>421</v>
      </c>
      <c r="C4969" s="92">
        <v>17093</v>
      </c>
      <c r="D4969" s="93">
        <v>45194</v>
      </c>
      <c r="E4969" s="94" t="s">
        <v>1722</v>
      </c>
      <c r="F4969" s="92" t="s">
        <v>3932</v>
      </c>
      <c r="G4969" s="122"/>
      <c r="H4969" s="95">
        <v>3000</v>
      </c>
      <c r="I4969" s="95">
        <f t="shared" si="84"/>
        <v>-248980.13000000012</v>
      </c>
    </row>
    <row r="4970" spans="1:9" x14ac:dyDescent="0.25">
      <c r="B4970" s="92">
        <v>421</v>
      </c>
      <c r="C4970" s="92">
        <v>17094</v>
      </c>
      <c r="D4970" s="93">
        <v>45194</v>
      </c>
      <c r="E4970" s="94" t="s">
        <v>1722</v>
      </c>
      <c r="F4970" s="92" t="s">
        <v>3072</v>
      </c>
      <c r="G4970" s="122"/>
      <c r="H4970" s="95">
        <v>5000</v>
      </c>
      <c r="I4970" s="95">
        <f t="shared" si="84"/>
        <v>-253980.13000000012</v>
      </c>
    </row>
    <row r="4971" spans="1:9" x14ac:dyDescent="0.25">
      <c r="B4971" s="92">
        <v>421</v>
      </c>
      <c r="C4971" s="92">
        <v>17095</v>
      </c>
      <c r="D4971" s="93">
        <v>45194</v>
      </c>
      <c r="E4971" s="94" t="s">
        <v>1722</v>
      </c>
      <c r="F4971" s="92" t="s">
        <v>3933</v>
      </c>
      <c r="G4971" s="122"/>
      <c r="H4971" s="95">
        <v>5000</v>
      </c>
      <c r="I4971" s="95">
        <f t="shared" si="84"/>
        <v>-258980.13000000012</v>
      </c>
    </row>
    <row r="4972" spans="1:9" x14ac:dyDescent="0.25">
      <c r="B4972" s="92">
        <v>421</v>
      </c>
      <c r="C4972" s="92">
        <v>17096</v>
      </c>
      <c r="D4972" s="93">
        <v>45194</v>
      </c>
      <c r="E4972" s="94" t="s">
        <v>1722</v>
      </c>
      <c r="F4972" s="92" t="s">
        <v>3934</v>
      </c>
      <c r="G4972" s="122"/>
      <c r="H4972" s="95">
        <v>5000</v>
      </c>
      <c r="I4972" s="95">
        <f t="shared" si="84"/>
        <v>-263980.13000000012</v>
      </c>
    </row>
    <row r="4973" spans="1:9" x14ac:dyDescent="0.25">
      <c r="B4973" s="92">
        <v>421</v>
      </c>
      <c r="C4973" s="92">
        <v>17097</v>
      </c>
      <c r="D4973" s="93">
        <v>45194</v>
      </c>
      <c r="E4973" s="94" t="s">
        <v>3935</v>
      </c>
      <c r="F4973" s="92" t="s">
        <v>3936</v>
      </c>
      <c r="G4973" s="122"/>
      <c r="H4973" s="95">
        <v>20000</v>
      </c>
      <c r="I4973" s="95">
        <f t="shared" si="84"/>
        <v>-283980.13000000012</v>
      </c>
    </row>
    <row r="4974" spans="1:9" x14ac:dyDescent="0.25">
      <c r="A4974" t="s">
        <v>158</v>
      </c>
      <c r="B4974" s="92">
        <v>421</v>
      </c>
      <c r="C4974" s="92">
        <v>17098</v>
      </c>
      <c r="D4974" s="93">
        <v>45194</v>
      </c>
      <c r="E4974" s="94" t="s">
        <v>3923</v>
      </c>
      <c r="F4974" s="92" t="s">
        <v>3937</v>
      </c>
      <c r="G4974" s="122"/>
      <c r="H4974" s="95">
        <v>10000</v>
      </c>
      <c r="I4974" s="95">
        <f t="shared" si="84"/>
        <v>-293980.13000000012</v>
      </c>
    </row>
    <row r="4975" spans="1:9" x14ac:dyDescent="0.25">
      <c r="A4975" t="s">
        <v>158</v>
      </c>
      <c r="B4975" s="92">
        <v>421</v>
      </c>
      <c r="C4975" s="92">
        <v>17099</v>
      </c>
      <c r="D4975" s="93">
        <v>45194</v>
      </c>
      <c r="E4975" s="94" t="s">
        <v>2368</v>
      </c>
      <c r="F4975" s="92" t="s">
        <v>3938</v>
      </c>
      <c r="G4975" s="122"/>
      <c r="H4975" s="95">
        <v>10000</v>
      </c>
      <c r="I4975" s="95">
        <f t="shared" si="84"/>
        <v>-303980.13000000012</v>
      </c>
    </row>
    <row r="4976" spans="1:9" x14ac:dyDescent="0.25">
      <c r="B4976" s="92">
        <v>151</v>
      </c>
      <c r="C4976" s="92">
        <v>17100</v>
      </c>
      <c r="D4976" s="93">
        <v>45194</v>
      </c>
      <c r="E4976" s="94" t="s">
        <v>3939</v>
      </c>
      <c r="F4976" s="92" t="s">
        <v>3940</v>
      </c>
      <c r="G4976" s="122"/>
      <c r="H4976" s="95">
        <v>15000</v>
      </c>
      <c r="I4976" s="95">
        <f t="shared" si="84"/>
        <v>-318980.13000000012</v>
      </c>
    </row>
    <row r="4977" spans="1:9" x14ac:dyDescent="0.25">
      <c r="A4977" t="s">
        <v>158</v>
      </c>
      <c r="B4977" s="92">
        <v>151</v>
      </c>
      <c r="C4977" s="92">
        <v>17101</v>
      </c>
      <c r="D4977" s="93">
        <v>45194</v>
      </c>
      <c r="E4977" s="94" t="s">
        <v>3941</v>
      </c>
      <c r="F4977" s="92" t="s">
        <v>3703</v>
      </c>
      <c r="G4977" s="122"/>
      <c r="H4977" s="95">
        <v>12000</v>
      </c>
      <c r="I4977" s="95">
        <f t="shared" si="84"/>
        <v>-330980.13000000012</v>
      </c>
    </row>
    <row r="4978" spans="1:9" x14ac:dyDescent="0.25">
      <c r="B4978" s="92">
        <v>421</v>
      </c>
      <c r="C4978" s="92">
        <v>17102</v>
      </c>
      <c r="D4978" s="93">
        <v>45194</v>
      </c>
      <c r="E4978" s="94" t="s">
        <v>1722</v>
      </c>
      <c r="F4978" s="92" t="s">
        <v>3208</v>
      </c>
      <c r="G4978" s="122"/>
      <c r="H4978" s="95">
        <v>5000</v>
      </c>
      <c r="I4978" s="95">
        <f t="shared" si="84"/>
        <v>-335980.13000000012</v>
      </c>
    </row>
    <row r="4979" spans="1:9" x14ac:dyDescent="0.25">
      <c r="B4979" s="92"/>
      <c r="C4979" s="92"/>
      <c r="D4979" s="93">
        <v>45195</v>
      </c>
      <c r="E4979" s="94" t="s">
        <v>41</v>
      </c>
      <c r="F4979" s="92" t="s">
        <v>41</v>
      </c>
      <c r="G4979" s="122">
        <v>1092087.5</v>
      </c>
      <c r="H4979" s="95"/>
      <c r="I4979" s="95">
        <f t="shared" si="84"/>
        <v>756107.36999999988</v>
      </c>
    </row>
    <row r="4980" spans="1:9" x14ac:dyDescent="0.25">
      <c r="A4980" t="s">
        <v>158</v>
      </c>
      <c r="B4980" s="92">
        <v>122</v>
      </c>
      <c r="C4980" s="92">
        <v>17103</v>
      </c>
      <c r="D4980" s="93">
        <v>45196</v>
      </c>
      <c r="E4980" s="94" t="s">
        <v>2857</v>
      </c>
      <c r="F4980" s="92" t="s">
        <v>3942</v>
      </c>
      <c r="G4980" s="122"/>
      <c r="H4980" s="95">
        <v>20000</v>
      </c>
      <c r="I4980" s="95">
        <f t="shared" si="84"/>
        <v>736107.36999999988</v>
      </c>
    </row>
    <row r="4981" spans="1:9" x14ac:dyDescent="0.25">
      <c r="A4981" t="s">
        <v>158</v>
      </c>
      <c r="B4981" s="92">
        <v>122</v>
      </c>
      <c r="C4981" s="92">
        <v>17104</v>
      </c>
      <c r="D4981" s="93">
        <v>45196</v>
      </c>
      <c r="E4981" s="94" t="s">
        <v>3597</v>
      </c>
      <c r="F4981" s="92" t="s">
        <v>3797</v>
      </c>
      <c r="G4981" s="122"/>
      <c r="H4981" s="95">
        <v>20000</v>
      </c>
      <c r="I4981" s="95">
        <f t="shared" si="84"/>
        <v>716107.36999999988</v>
      </c>
    </row>
    <row r="4982" spans="1:9" x14ac:dyDescent="0.25">
      <c r="B4982" s="92">
        <v>122</v>
      </c>
      <c r="C4982" s="92">
        <v>17105</v>
      </c>
      <c r="D4982" s="93">
        <v>45196</v>
      </c>
      <c r="E4982" s="94" t="s">
        <v>2121</v>
      </c>
      <c r="F4982" s="92" t="s">
        <v>2053</v>
      </c>
      <c r="G4982" s="122"/>
      <c r="H4982" s="95">
        <v>15000</v>
      </c>
      <c r="I4982" s="95">
        <f t="shared" si="84"/>
        <v>701107.36999999988</v>
      </c>
    </row>
    <row r="4983" spans="1:9" x14ac:dyDescent="0.25">
      <c r="A4983" t="s">
        <v>158</v>
      </c>
      <c r="B4983" s="92">
        <v>122</v>
      </c>
      <c r="C4983" s="92">
        <v>17106</v>
      </c>
      <c r="D4983" s="93">
        <v>45196</v>
      </c>
      <c r="E4983" s="94" t="s">
        <v>2122</v>
      </c>
      <c r="F4983" s="92" t="s">
        <v>2054</v>
      </c>
      <c r="G4983" s="122"/>
      <c r="H4983" s="95">
        <v>15000</v>
      </c>
      <c r="I4983" s="95">
        <f t="shared" si="84"/>
        <v>686107.36999999988</v>
      </c>
    </row>
    <row r="4984" spans="1:9" x14ac:dyDescent="0.25">
      <c r="A4984" t="s">
        <v>158</v>
      </c>
      <c r="B4984" s="92">
        <v>122</v>
      </c>
      <c r="C4984" s="92">
        <v>17107</v>
      </c>
      <c r="D4984" s="93">
        <v>45196</v>
      </c>
      <c r="E4984" s="94" t="s">
        <v>2123</v>
      </c>
      <c r="F4984" s="92" t="s">
        <v>1963</v>
      </c>
      <c r="G4984" s="122"/>
      <c r="H4984" s="95">
        <v>6000</v>
      </c>
      <c r="I4984" s="95">
        <f t="shared" si="84"/>
        <v>680107.36999999988</v>
      </c>
    </row>
    <row r="4985" spans="1:9" x14ac:dyDescent="0.25">
      <c r="A4985" t="s">
        <v>158</v>
      </c>
      <c r="B4985" s="92">
        <v>122</v>
      </c>
      <c r="C4985" s="92">
        <v>17108</v>
      </c>
      <c r="D4985" s="93">
        <v>45196</v>
      </c>
      <c r="E4985" s="94" t="s">
        <v>2113</v>
      </c>
      <c r="F4985" s="92" t="s">
        <v>2049</v>
      </c>
      <c r="G4985" s="122"/>
      <c r="H4985" s="95">
        <v>15000</v>
      </c>
      <c r="I4985" s="95">
        <f t="shared" si="84"/>
        <v>665107.36999999988</v>
      </c>
    </row>
    <row r="4986" spans="1:9" x14ac:dyDescent="0.25">
      <c r="A4986" t="s">
        <v>158</v>
      </c>
      <c r="B4986" s="92">
        <v>122</v>
      </c>
      <c r="C4986" s="92">
        <v>17109</v>
      </c>
      <c r="D4986" s="93">
        <v>45196</v>
      </c>
      <c r="E4986" s="94" t="s">
        <v>2113</v>
      </c>
      <c r="F4986" s="92" t="s">
        <v>1821</v>
      </c>
      <c r="G4986" s="122"/>
      <c r="H4986" s="95">
        <v>15000</v>
      </c>
      <c r="I4986" s="95">
        <f t="shared" si="84"/>
        <v>650107.36999999988</v>
      </c>
    </row>
    <row r="4987" spans="1:9" x14ac:dyDescent="0.25">
      <c r="B4987" s="92">
        <v>122</v>
      </c>
      <c r="C4987" s="92">
        <v>17110</v>
      </c>
      <c r="D4987" s="93">
        <v>45196</v>
      </c>
      <c r="E4987" s="94" t="s">
        <v>2113</v>
      </c>
      <c r="F4987" s="92" t="s">
        <v>3515</v>
      </c>
      <c r="G4987" s="122"/>
      <c r="H4987" s="95">
        <v>12000</v>
      </c>
      <c r="I4987" s="95">
        <f t="shared" si="84"/>
        <v>638107.36999999988</v>
      </c>
    </row>
    <row r="4988" spans="1:9" x14ac:dyDescent="0.25">
      <c r="A4988" t="s">
        <v>158</v>
      </c>
      <c r="B4988" s="92">
        <v>122</v>
      </c>
      <c r="C4988" s="92">
        <v>17111</v>
      </c>
      <c r="D4988" s="93">
        <v>45196</v>
      </c>
      <c r="E4988" s="94" t="s">
        <v>3799</v>
      </c>
      <c r="F4988" s="92" t="s">
        <v>2055</v>
      </c>
      <c r="G4988" s="122"/>
      <c r="H4988" s="95">
        <v>12000</v>
      </c>
      <c r="I4988" s="95">
        <f t="shared" si="84"/>
        <v>626107.36999999988</v>
      </c>
    </row>
    <row r="4989" spans="1:9" x14ac:dyDescent="0.25">
      <c r="A4989" t="s">
        <v>158</v>
      </c>
      <c r="B4989" s="92">
        <v>122</v>
      </c>
      <c r="C4989" s="92">
        <v>17112</v>
      </c>
      <c r="D4989" s="93">
        <v>45196</v>
      </c>
      <c r="E4989" s="94" t="s">
        <v>3434</v>
      </c>
      <c r="F4989" s="92" t="s">
        <v>3738</v>
      </c>
      <c r="G4989" s="122"/>
      <c r="H4989" s="95">
        <v>12000</v>
      </c>
      <c r="I4989" s="95">
        <f t="shared" si="84"/>
        <v>614107.36999999988</v>
      </c>
    </row>
    <row r="4990" spans="1:9" x14ac:dyDescent="0.25">
      <c r="A4990" t="s">
        <v>158</v>
      </c>
      <c r="B4990" s="92">
        <v>122</v>
      </c>
      <c r="C4990" s="92">
        <v>17113</v>
      </c>
      <c r="D4990" s="93">
        <v>45196</v>
      </c>
      <c r="E4990" s="94" t="s">
        <v>2117</v>
      </c>
      <c r="F4990" s="92" t="s">
        <v>3800</v>
      </c>
      <c r="G4990" s="122"/>
      <c r="H4990" s="95">
        <v>12000</v>
      </c>
      <c r="I4990" s="95">
        <f t="shared" si="84"/>
        <v>602107.36999999988</v>
      </c>
    </row>
    <row r="4991" spans="1:9" x14ac:dyDescent="0.25">
      <c r="A4991" t="s">
        <v>158</v>
      </c>
      <c r="B4991" s="92">
        <v>122</v>
      </c>
      <c r="C4991" s="92">
        <v>17114</v>
      </c>
      <c r="D4991" s="93">
        <v>45196</v>
      </c>
      <c r="E4991" s="94" t="s">
        <v>3689</v>
      </c>
      <c r="F4991" s="92" t="s">
        <v>2985</v>
      </c>
      <c r="G4991" s="122"/>
      <c r="H4991" s="95">
        <v>12000</v>
      </c>
      <c r="I4991" s="95">
        <f t="shared" si="84"/>
        <v>590107.36999999988</v>
      </c>
    </row>
    <row r="4992" spans="1:9" x14ac:dyDescent="0.25">
      <c r="A4992" t="s">
        <v>158</v>
      </c>
      <c r="B4992" s="92">
        <v>122</v>
      </c>
      <c r="C4992" s="92">
        <v>17115</v>
      </c>
      <c r="D4992" s="93">
        <v>45196</v>
      </c>
      <c r="E4992" s="94" t="s">
        <v>2203</v>
      </c>
      <c r="F4992" s="92" t="s">
        <v>1582</v>
      </c>
      <c r="G4992" s="122"/>
      <c r="H4992" s="95">
        <v>10000</v>
      </c>
      <c r="I4992" s="95">
        <f t="shared" si="84"/>
        <v>580107.36999999988</v>
      </c>
    </row>
    <row r="4993" spans="1:9" x14ac:dyDescent="0.25">
      <c r="A4993" t="s">
        <v>158</v>
      </c>
      <c r="B4993" s="92">
        <v>122</v>
      </c>
      <c r="C4993" s="92">
        <v>17116</v>
      </c>
      <c r="D4993" s="93">
        <v>45196</v>
      </c>
      <c r="E4993" s="94" t="s">
        <v>2115</v>
      </c>
      <c r="F4993" s="92" t="s">
        <v>3255</v>
      </c>
      <c r="G4993" s="122"/>
      <c r="H4993" s="95">
        <v>10000</v>
      </c>
      <c r="I4993" s="95">
        <f t="shared" si="84"/>
        <v>570107.36999999988</v>
      </c>
    </row>
    <row r="4994" spans="1:9" x14ac:dyDescent="0.25">
      <c r="B4994" s="92">
        <v>122</v>
      </c>
      <c r="C4994" s="92">
        <v>17117</v>
      </c>
      <c r="D4994" s="93">
        <v>45196</v>
      </c>
      <c r="E4994" s="94" t="s">
        <v>2119</v>
      </c>
      <c r="F4994" s="92" t="s">
        <v>1977</v>
      </c>
      <c r="G4994" s="122"/>
      <c r="H4994" s="95">
        <v>9000</v>
      </c>
      <c r="I4994" s="95">
        <f t="shared" si="84"/>
        <v>561107.36999999988</v>
      </c>
    </row>
    <row r="4995" spans="1:9" x14ac:dyDescent="0.25">
      <c r="B4995" s="92">
        <v>421</v>
      </c>
      <c r="C4995" s="92">
        <v>17118</v>
      </c>
      <c r="D4995" s="93">
        <v>45196</v>
      </c>
      <c r="E4995" s="94" t="s">
        <v>3943</v>
      </c>
      <c r="F4995" s="92" t="s">
        <v>2790</v>
      </c>
      <c r="G4995" s="122"/>
      <c r="H4995" s="95">
        <v>6000</v>
      </c>
      <c r="I4995" s="95">
        <f t="shared" si="84"/>
        <v>555107.36999999988</v>
      </c>
    </row>
    <row r="4996" spans="1:9" x14ac:dyDescent="0.25">
      <c r="B4996" s="92">
        <v>421</v>
      </c>
      <c r="C4996" s="92">
        <v>17119</v>
      </c>
      <c r="D4996" s="93">
        <v>45196</v>
      </c>
      <c r="E4996" s="94" t="s">
        <v>3700</v>
      </c>
      <c r="F4996" s="92" t="s">
        <v>1953</v>
      </c>
      <c r="G4996" s="122"/>
      <c r="H4996" s="95">
        <v>5000</v>
      </c>
      <c r="I4996" s="95">
        <f t="shared" si="84"/>
        <v>550107.36999999988</v>
      </c>
    </row>
    <row r="4997" spans="1:9" x14ac:dyDescent="0.25">
      <c r="A4997" t="s">
        <v>158</v>
      </c>
      <c r="B4997" s="92">
        <v>122</v>
      </c>
      <c r="C4997" s="92">
        <v>17120</v>
      </c>
      <c r="D4997" s="93">
        <v>45196</v>
      </c>
      <c r="E4997" s="94" t="s">
        <v>2854</v>
      </c>
      <c r="F4997" s="92" t="s">
        <v>1937</v>
      </c>
      <c r="G4997" s="122"/>
      <c r="H4997" s="95">
        <v>20000</v>
      </c>
      <c r="I4997" s="95">
        <f t="shared" si="84"/>
        <v>530107.36999999988</v>
      </c>
    </row>
    <row r="4998" spans="1:9" x14ac:dyDescent="0.25">
      <c r="B4998" s="92">
        <v>122</v>
      </c>
      <c r="C4998" s="92">
        <v>17121</v>
      </c>
      <c r="D4998" s="93">
        <v>45196</v>
      </c>
      <c r="E4998" s="94" t="s">
        <v>2114</v>
      </c>
      <c r="F4998" s="92" t="s">
        <v>2327</v>
      </c>
      <c r="G4998" s="122"/>
      <c r="H4998" s="95">
        <v>8000</v>
      </c>
      <c r="I4998" s="95">
        <f t="shared" si="84"/>
        <v>522107.36999999988</v>
      </c>
    </row>
    <row r="4999" spans="1:9" x14ac:dyDescent="0.25">
      <c r="A4999" t="s">
        <v>158</v>
      </c>
      <c r="B4999" s="92">
        <v>345</v>
      </c>
      <c r="C4999" s="92">
        <v>17122</v>
      </c>
      <c r="D4999" s="93">
        <v>45196</v>
      </c>
      <c r="E4999" s="94" t="s">
        <v>1543</v>
      </c>
      <c r="F4999" s="92" t="s">
        <v>1939</v>
      </c>
      <c r="G4999" s="122"/>
      <c r="H4999" s="95">
        <v>20000</v>
      </c>
      <c r="I4999" s="95">
        <f t="shared" si="84"/>
        <v>502107.36999999988</v>
      </c>
    </row>
    <row r="5000" spans="1:9" x14ac:dyDescent="0.25">
      <c r="B5000" s="92">
        <v>231</v>
      </c>
      <c r="C5000" s="92">
        <v>17123</v>
      </c>
      <c r="D5000" s="93">
        <v>45196</v>
      </c>
      <c r="E5000" s="94" t="s">
        <v>3944</v>
      </c>
      <c r="F5000" s="92" t="s">
        <v>2771</v>
      </c>
      <c r="G5000" s="122"/>
      <c r="H5000" s="95">
        <v>37810</v>
      </c>
      <c r="I5000" s="95">
        <f t="shared" si="84"/>
        <v>464297.36999999988</v>
      </c>
    </row>
    <row r="5001" spans="1:9" x14ac:dyDescent="0.25">
      <c r="A5001" t="s">
        <v>158</v>
      </c>
      <c r="B5001" s="92">
        <v>427</v>
      </c>
      <c r="C5001" s="92">
        <v>17124</v>
      </c>
      <c r="D5001" s="93">
        <v>45196</v>
      </c>
      <c r="E5001" s="94" t="s">
        <v>3945</v>
      </c>
      <c r="F5001" s="92" t="s">
        <v>3946</v>
      </c>
      <c r="G5001" s="122"/>
      <c r="H5001" s="95">
        <v>44691</v>
      </c>
      <c r="I5001" s="95">
        <f t="shared" si="84"/>
        <v>419606.36999999988</v>
      </c>
    </row>
    <row r="5002" spans="1:9" x14ac:dyDescent="0.25">
      <c r="B5002" s="92">
        <v>426</v>
      </c>
      <c r="C5002" s="92">
        <v>17125</v>
      </c>
      <c r="D5002" s="93">
        <v>45196</v>
      </c>
      <c r="E5002" s="94" t="s">
        <v>3947</v>
      </c>
      <c r="F5002" s="92" t="s">
        <v>169</v>
      </c>
      <c r="G5002" s="122"/>
      <c r="H5002" s="95">
        <v>46104</v>
      </c>
      <c r="I5002" s="95">
        <f t="shared" si="84"/>
        <v>373502.36999999988</v>
      </c>
    </row>
    <row r="5003" spans="1:9" x14ac:dyDescent="0.25">
      <c r="B5003" s="92">
        <v>426</v>
      </c>
      <c r="C5003" s="92">
        <v>17126</v>
      </c>
      <c r="D5003" s="93">
        <v>45196</v>
      </c>
      <c r="E5003" s="94" t="s">
        <v>4035</v>
      </c>
      <c r="F5003" s="92" t="s">
        <v>3948</v>
      </c>
      <c r="G5003" s="122"/>
      <c r="H5003" s="95">
        <v>34967</v>
      </c>
      <c r="I5003" s="95">
        <f t="shared" si="84"/>
        <v>338535.36999999988</v>
      </c>
    </row>
    <row r="5004" spans="1:9" x14ac:dyDescent="0.25">
      <c r="B5004" s="92">
        <v>151</v>
      </c>
      <c r="C5004" s="92">
        <v>17127</v>
      </c>
      <c r="D5004" s="93">
        <v>45196</v>
      </c>
      <c r="E5004" s="94" t="s">
        <v>3949</v>
      </c>
      <c r="F5004" s="92" t="s">
        <v>3082</v>
      </c>
      <c r="G5004" s="122"/>
      <c r="H5004" s="95">
        <v>5000</v>
      </c>
      <c r="I5004" s="95">
        <f t="shared" si="84"/>
        <v>333535.36999999988</v>
      </c>
    </row>
    <row r="5005" spans="1:9" x14ac:dyDescent="0.25">
      <c r="A5005" t="s">
        <v>158</v>
      </c>
      <c r="B5005" s="92">
        <v>342</v>
      </c>
      <c r="C5005" s="92">
        <v>17128</v>
      </c>
      <c r="D5005" s="93">
        <v>45196</v>
      </c>
      <c r="E5005" s="94" t="s">
        <v>3663</v>
      </c>
      <c r="F5005" s="92" t="s">
        <v>3406</v>
      </c>
      <c r="G5005" s="122"/>
      <c r="H5005" s="95">
        <v>50000</v>
      </c>
      <c r="I5005" s="95">
        <f t="shared" si="84"/>
        <v>283535.36999999988</v>
      </c>
    </row>
    <row r="5006" spans="1:9" x14ac:dyDescent="0.25">
      <c r="A5006" t="s">
        <v>158</v>
      </c>
      <c r="B5006" s="92">
        <v>342</v>
      </c>
      <c r="C5006" s="92">
        <v>17129</v>
      </c>
      <c r="D5006" s="93">
        <v>45196</v>
      </c>
      <c r="E5006" s="94" t="s">
        <v>3950</v>
      </c>
      <c r="F5006" s="92" t="s">
        <v>1770</v>
      </c>
      <c r="G5006" s="122"/>
      <c r="H5006" s="95">
        <v>25000</v>
      </c>
      <c r="I5006" s="95">
        <f t="shared" si="84"/>
        <v>258535.36999999988</v>
      </c>
    </row>
    <row r="5007" spans="1:9" x14ac:dyDescent="0.25">
      <c r="A5007" t="s">
        <v>158</v>
      </c>
      <c r="B5007" s="92">
        <v>421</v>
      </c>
      <c r="C5007" s="92">
        <v>17130</v>
      </c>
      <c r="D5007" s="93">
        <v>45196</v>
      </c>
      <c r="E5007" s="94" t="s">
        <v>3951</v>
      </c>
      <c r="F5007" s="92" t="s">
        <v>3669</v>
      </c>
      <c r="G5007" s="122"/>
      <c r="H5007" s="95">
        <v>10000</v>
      </c>
      <c r="I5007" s="95">
        <f t="shared" si="84"/>
        <v>248535.36999999988</v>
      </c>
    </row>
    <row r="5008" spans="1:9" x14ac:dyDescent="0.25">
      <c r="A5008" t="s">
        <v>158</v>
      </c>
      <c r="B5008" s="92">
        <v>421</v>
      </c>
      <c r="C5008" s="92">
        <v>17131</v>
      </c>
      <c r="D5008" s="93">
        <v>45196</v>
      </c>
      <c r="E5008" s="94" t="s">
        <v>1722</v>
      </c>
      <c r="F5008" s="92" t="s">
        <v>3952</v>
      </c>
      <c r="G5008" s="122"/>
      <c r="H5008" s="95">
        <v>5000</v>
      </c>
      <c r="I5008" s="95">
        <f t="shared" si="84"/>
        <v>243535.36999999988</v>
      </c>
    </row>
    <row r="5009" spans="1:9" x14ac:dyDescent="0.25">
      <c r="A5009" t="s">
        <v>158</v>
      </c>
      <c r="B5009" s="92">
        <v>421</v>
      </c>
      <c r="C5009" s="92">
        <v>17132</v>
      </c>
      <c r="D5009" s="93">
        <v>45196</v>
      </c>
      <c r="E5009" s="94" t="s">
        <v>2486</v>
      </c>
      <c r="F5009" s="92" t="s">
        <v>3953</v>
      </c>
      <c r="G5009" s="122"/>
      <c r="H5009" s="95">
        <v>20000</v>
      </c>
      <c r="I5009" s="95">
        <f t="shared" si="84"/>
        <v>223535.36999999988</v>
      </c>
    </row>
    <row r="5010" spans="1:9" x14ac:dyDescent="0.25">
      <c r="B5010" s="92">
        <v>293</v>
      </c>
      <c r="C5010" s="92">
        <v>17133</v>
      </c>
      <c r="D5010" s="93">
        <v>45196</v>
      </c>
      <c r="E5010" s="94" t="s">
        <v>3954</v>
      </c>
      <c r="F5010" s="92" t="s">
        <v>3955</v>
      </c>
      <c r="G5010" s="122"/>
      <c r="H5010" s="95">
        <v>19600</v>
      </c>
      <c r="I5010" s="95">
        <f t="shared" si="84"/>
        <v>203935.36999999988</v>
      </c>
    </row>
    <row r="5011" spans="1:9" x14ac:dyDescent="0.25">
      <c r="B5011" s="92">
        <v>421</v>
      </c>
      <c r="C5011" s="92">
        <v>17134</v>
      </c>
      <c r="D5011" s="93">
        <v>45196</v>
      </c>
      <c r="E5011" s="94" t="s">
        <v>3956</v>
      </c>
      <c r="F5011" s="92" t="s">
        <v>3957</v>
      </c>
      <c r="G5011" s="122"/>
      <c r="H5011" s="95">
        <v>10000</v>
      </c>
      <c r="I5011" s="95">
        <f t="shared" si="84"/>
        <v>193935.36999999988</v>
      </c>
    </row>
    <row r="5012" spans="1:9" x14ac:dyDescent="0.25">
      <c r="B5012" s="92"/>
      <c r="C5012" s="92">
        <v>17135</v>
      </c>
      <c r="D5012" s="93">
        <v>45196</v>
      </c>
      <c r="E5012" s="94" t="s">
        <v>43</v>
      </c>
      <c r="F5012" s="92" t="s">
        <v>43</v>
      </c>
      <c r="G5012" s="122"/>
      <c r="H5012" s="95"/>
      <c r="I5012" s="95">
        <f t="shared" si="84"/>
        <v>193935.36999999988</v>
      </c>
    </row>
    <row r="5013" spans="1:9" x14ac:dyDescent="0.25">
      <c r="B5013" s="92">
        <v>421</v>
      </c>
      <c r="C5013" s="92">
        <v>17136</v>
      </c>
      <c r="D5013" s="93">
        <v>45196</v>
      </c>
      <c r="E5013" s="94" t="s">
        <v>3958</v>
      </c>
      <c r="F5013" s="92" t="s">
        <v>3959</v>
      </c>
      <c r="G5013" s="122"/>
      <c r="H5013" s="95">
        <v>10000</v>
      </c>
      <c r="I5013" s="95">
        <f t="shared" si="84"/>
        <v>183935.36999999988</v>
      </c>
    </row>
    <row r="5014" spans="1:9" x14ac:dyDescent="0.25">
      <c r="A5014" t="s">
        <v>158</v>
      </c>
      <c r="B5014" s="92">
        <v>293</v>
      </c>
      <c r="C5014" s="92">
        <v>17137</v>
      </c>
      <c r="D5014" s="93">
        <v>45196</v>
      </c>
      <c r="E5014" s="94" t="s">
        <v>3960</v>
      </c>
      <c r="F5014" s="92" t="s">
        <v>3961</v>
      </c>
      <c r="G5014" s="122"/>
      <c r="H5014" s="95">
        <v>20000</v>
      </c>
      <c r="I5014" s="95">
        <f t="shared" si="84"/>
        <v>163935.36999999988</v>
      </c>
    </row>
    <row r="5015" spans="1:9" x14ac:dyDescent="0.25">
      <c r="B5015" s="92">
        <v>421</v>
      </c>
      <c r="C5015" s="92">
        <v>17138</v>
      </c>
      <c r="D5015" s="93">
        <v>45196</v>
      </c>
      <c r="E5015" s="94" t="s">
        <v>3962</v>
      </c>
      <c r="F5015" s="92" t="s">
        <v>3963</v>
      </c>
      <c r="G5015" s="122"/>
      <c r="H5015" s="95">
        <v>11725</v>
      </c>
      <c r="I5015" s="95">
        <f t="shared" si="84"/>
        <v>152210.36999999988</v>
      </c>
    </row>
    <row r="5016" spans="1:9" x14ac:dyDescent="0.25">
      <c r="B5016" s="92">
        <v>421</v>
      </c>
      <c r="C5016" s="92">
        <v>17139</v>
      </c>
      <c r="D5016" s="93">
        <v>45196</v>
      </c>
      <c r="E5016" s="94" t="s">
        <v>3964</v>
      </c>
      <c r="F5016" s="92" t="s">
        <v>3406</v>
      </c>
      <c r="G5016" s="122"/>
      <c r="H5016" s="95">
        <v>26700</v>
      </c>
      <c r="I5016" s="95">
        <f t="shared" si="84"/>
        <v>125510.36999999988</v>
      </c>
    </row>
    <row r="5017" spans="1:9" x14ac:dyDescent="0.25">
      <c r="A5017" t="s">
        <v>158</v>
      </c>
      <c r="B5017" s="92">
        <v>426</v>
      </c>
      <c r="C5017" s="92">
        <v>17140</v>
      </c>
      <c r="D5017" s="93">
        <v>45197</v>
      </c>
      <c r="E5017" s="94" t="s">
        <v>3965</v>
      </c>
      <c r="F5017" s="92" t="s">
        <v>1939</v>
      </c>
      <c r="G5017" s="122"/>
      <c r="H5017" s="95">
        <v>60000</v>
      </c>
      <c r="I5017" s="95">
        <f t="shared" si="84"/>
        <v>65510.369999999879</v>
      </c>
    </row>
    <row r="5018" spans="1:9" x14ac:dyDescent="0.25">
      <c r="B5018" s="92">
        <v>421</v>
      </c>
      <c r="C5018" s="92">
        <v>17141</v>
      </c>
      <c r="D5018" s="93">
        <v>45197</v>
      </c>
      <c r="E5018" s="94" t="s">
        <v>3966</v>
      </c>
      <c r="F5018" s="92" t="s">
        <v>3905</v>
      </c>
      <c r="G5018" s="122"/>
      <c r="H5018" s="95">
        <v>32000</v>
      </c>
      <c r="I5018" s="95">
        <f t="shared" si="84"/>
        <v>33510.369999999879</v>
      </c>
    </row>
    <row r="5019" spans="1:9" x14ac:dyDescent="0.25">
      <c r="B5019" s="92">
        <v>421</v>
      </c>
      <c r="C5019" s="92">
        <v>17142</v>
      </c>
      <c r="D5019" s="93">
        <v>45198</v>
      </c>
      <c r="E5019" s="94" t="s">
        <v>62</v>
      </c>
      <c r="F5019" s="92" t="s">
        <v>3967</v>
      </c>
      <c r="G5019" s="122"/>
      <c r="H5019" s="95">
        <v>5000</v>
      </c>
      <c r="I5019" s="95">
        <f t="shared" si="84"/>
        <v>28510.369999999879</v>
      </c>
    </row>
    <row r="5020" spans="1:9" x14ac:dyDescent="0.25">
      <c r="B5020" s="92">
        <v>421</v>
      </c>
      <c r="C5020" s="92">
        <v>17143</v>
      </c>
      <c r="D5020" s="93">
        <v>45198</v>
      </c>
      <c r="E5020" s="94" t="s">
        <v>62</v>
      </c>
      <c r="F5020" s="92" t="s">
        <v>3557</v>
      </c>
      <c r="G5020" s="122"/>
      <c r="H5020" s="95">
        <v>10000</v>
      </c>
      <c r="I5020" s="95">
        <f>+I5019+G5020-H5020</f>
        <v>18510.369999999879</v>
      </c>
    </row>
    <row r="5021" spans="1:9" x14ac:dyDescent="0.25">
      <c r="B5021" s="92">
        <v>421</v>
      </c>
      <c r="C5021" s="92">
        <v>17144</v>
      </c>
      <c r="D5021" s="93">
        <v>45198</v>
      </c>
      <c r="E5021" s="94" t="s">
        <v>3968</v>
      </c>
      <c r="F5021" s="92" t="s">
        <v>1775</v>
      </c>
      <c r="G5021" s="122"/>
      <c r="H5021" s="95">
        <v>20000</v>
      </c>
      <c r="I5021" s="95">
        <f t="shared" si="84"/>
        <v>-1489.6300000001211</v>
      </c>
    </row>
    <row r="5022" spans="1:9" x14ac:dyDescent="0.25">
      <c r="B5022" s="92">
        <v>292</v>
      </c>
      <c r="C5022" s="92"/>
      <c r="D5022" s="93"/>
      <c r="E5022" s="94"/>
      <c r="F5022" s="92" t="s">
        <v>1858</v>
      </c>
      <c r="G5022" s="122"/>
      <c r="H5022" s="95">
        <v>1176.1099999999999</v>
      </c>
      <c r="I5022" s="95">
        <f t="shared" si="84"/>
        <v>-2665.7400000001207</v>
      </c>
    </row>
    <row r="5023" spans="1:9" x14ac:dyDescent="0.25">
      <c r="B5023" s="92"/>
      <c r="C5023" s="92"/>
      <c r="D5023" s="93"/>
      <c r="E5023" s="94"/>
      <c r="F5023" s="92"/>
      <c r="G5023" s="122"/>
      <c r="H5023" s="95"/>
      <c r="I5023" s="95"/>
    </row>
    <row r="5024" spans="1:9" x14ac:dyDescent="0.25">
      <c r="B5024" s="92"/>
      <c r="C5024" s="92"/>
      <c r="D5024" s="93"/>
      <c r="E5024" s="94"/>
      <c r="F5024" s="140" t="s">
        <v>99</v>
      </c>
      <c r="G5024" s="141">
        <v>1092087.5</v>
      </c>
      <c r="H5024" s="143">
        <f>SUM(H4937:H5023)</f>
        <v>1370766.11</v>
      </c>
      <c r="I5024" s="95"/>
    </row>
    <row r="5025" spans="1:9" ht="22.5" customHeight="1" x14ac:dyDescent="0.25">
      <c r="D5025" s="34" t="s">
        <v>3596</v>
      </c>
    </row>
    <row r="5026" spans="1:9" x14ac:dyDescent="0.25">
      <c r="A5026" t="s">
        <v>158</v>
      </c>
      <c r="B5026" s="92">
        <v>231</v>
      </c>
      <c r="C5026" s="92">
        <v>17145</v>
      </c>
      <c r="D5026" s="93">
        <v>45203</v>
      </c>
      <c r="E5026" s="94" t="s">
        <v>3970</v>
      </c>
      <c r="F5026" s="92" t="s">
        <v>1939</v>
      </c>
      <c r="G5026" s="122"/>
      <c r="H5026" s="95">
        <v>19500</v>
      </c>
      <c r="I5026" s="95">
        <f>+I5022+G5026-H5026</f>
        <v>-22165.740000000122</v>
      </c>
    </row>
    <row r="5027" spans="1:9" x14ac:dyDescent="0.25">
      <c r="A5027" t="s">
        <v>158</v>
      </c>
      <c r="B5027" s="92">
        <v>343</v>
      </c>
      <c r="C5027" s="92">
        <v>17146</v>
      </c>
      <c r="D5027" s="93">
        <v>45203</v>
      </c>
      <c r="E5027" s="94" t="s">
        <v>3971</v>
      </c>
      <c r="F5027" s="92" t="s">
        <v>3972</v>
      </c>
      <c r="G5027" s="122"/>
      <c r="H5027" s="95">
        <v>56348</v>
      </c>
      <c r="I5027" s="95">
        <f t="shared" si="84"/>
        <v>-78513.740000000122</v>
      </c>
    </row>
    <row r="5028" spans="1:9" x14ac:dyDescent="0.25">
      <c r="A5028" t="s">
        <v>158</v>
      </c>
      <c r="B5028" s="92">
        <v>343</v>
      </c>
      <c r="C5028" s="92">
        <v>17147</v>
      </c>
      <c r="D5028" s="93">
        <v>45203</v>
      </c>
      <c r="E5028" s="94" t="s">
        <v>3971</v>
      </c>
      <c r="F5028" s="92" t="s">
        <v>3973</v>
      </c>
      <c r="G5028" s="122"/>
      <c r="H5028" s="95">
        <v>20625</v>
      </c>
      <c r="I5028" s="95">
        <f t="shared" si="84"/>
        <v>-99138.740000000122</v>
      </c>
    </row>
    <row r="5029" spans="1:9" x14ac:dyDescent="0.25">
      <c r="A5029" t="s">
        <v>158</v>
      </c>
      <c r="B5029" s="92">
        <v>345</v>
      </c>
      <c r="C5029" s="92">
        <v>17148</v>
      </c>
      <c r="D5029" s="93">
        <v>45203</v>
      </c>
      <c r="E5029" s="94" t="s">
        <v>3974</v>
      </c>
      <c r="F5029" s="92" t="s">
        <v>1939</v>
      </c>
      <c r="G5029" s="122"/>
      <c r="H5029" s="95">
        <v>4850</v>
      </c>
      <c r="I5029" s="95">
        <f t="shared" si="84"/>
        <v>-103988.74000000012</v>
      </c>
    </row>
    <row r="5030" spans="1:9" x14ac:dyDescent="0.25">
      <c r="A5030" t="s">
        <v>158</v>
      </c>
      <c r="B5030" s="92">
        <v>421</v>
      </c>
      <c r="C5030" s="92">
        <v>17149</v>
      </c>
      <c r="D5030" s="93">
        <v>45203</v>
      </c>
      <c r="E5030" s="94" t="s">
        <v>3772</v>
      </c>
      <c r="F5030" s="92" t="s">
        <v>3975</v>
      </c>
      <c r="G5030" s="122"/>
      <c r="H5030" s="95">
        <v>10000</v>
      </c>
      <c r="I5030" s="95">
        <f t="shared" si="84"/>
        <v>-113988.74000000012</v>
      </c>
    </row>
    <row r="5031" spans="1:9" x14ac:dyDescent="0.25">
      <c r="A5031" t="s">
        <v>158</v>
      </c>
      <c r="B5031" s="92">
        <v>428</v>
      </c>
      <c r="C5031" s="92">
        <v>17150</v>
      </c>
      <c r="D5031" s="93">
        <v>45203</v>
      </c>
      <c r="E5031" s="94" t="s">
        <v>3022</v>
      </c>
      <c r="F5031" s="92" t="s">
        <v>3976</v>
      </c>
      <c r="G5031" s="122"/>
      <c r="H5031" s="95">
        <v>10000</v>
      </c>
      <c r="I5031" s="95">
        <f t="shared" ref="I5031:I5097" si="85">+I5030+G5031-H5031</f>
        <v>-123988.74000000012</v>
      </c>
    </row>
    <row r="5032" spans="1:9" x14ac:dyDescent="0.25">
      <c r="A5032" t="s">
        <v>158</v>
      </c>
      <c r="B5032" s="92">
        <v>421</v>
      </c>
      <c r="C5032" s="92">
        <v>17151</v>
      </c>
      <c r="D5032" s="93">
        <v>45211</v>
      </c>
      <c r="E5032" s="94" t="s">
        <v>3977</v>
      </c>
      <c r="F5032" s="92" t="s">
        <v>3978</v>
      </c>
      <c r="G5032" s="122"/>
      <c r="H5032" s="95">
        <v>12000</v>
      </c>
      <c r="I5032" s="95">
        <f t="shared" si="85"/>
        <v>-135988.74000000011</v>
      </c>
    </row>
    <row r="5033" spans="1:9" x14ac:dyDescent="0.25">
      <c r="B5033" s="92"/>
      <c r="C5033" s="92">
        <v>17152</v>
      </c>
      <c r="D5033" s="93">
        <v>45211</v>
      </c>
      <c r="E5033" s="94" t="s">
        <v>43</v>
      </c>
      <c r="F5033" s="92" t="s">
        <v>43</v>
      </c>
      <c r="G5033" s="122"/>
      <c r="H5033" s="95"/>
      <c r="I5033" s="95">
        <f t="shared" si="85"/>
        <v>-135988.74000000011</v>
      </c>
    </row>
    <row r="5034" spans="1:9" x14ac:dyDescent="0.25">
      <c r="A5034" t="s">
        <v>158</v>
      </c>
      <c r="B5034" s="92">
        <v>421</v>
      </c>
      <c r="C5034" s="92">
        <v>17153</v>
      </c>
      <c r="D5034" s="93">
        <v>45211</v>
      </c>
      <c r="E5034" s="94" t="s">
        <v>1885</v>
      </c>
      <c r="F5034" s="92" t="s">
        <v>3507</v>
      </c>
      <c r="G5034" s="122"/>
      <c r="H5034" s="95">
        <v>31798</v>
      </c>
      <c r="I5034" s="95">
        <f t="shared" si="85"/>
        <v>-167786.74000000011</v>
      </c>
    </row>
    <row r="5035" spans="1:9" x14ac:dyDescent="0.25">
      <c r="A5035" t="s">
        <v>158</v>
      </c>
      <c r="B5035" s="92">
        <v>345</v>
      </c>
      <c r="C5035" s="92">
        <v>17154</v>
      </c>
      <c r="D5035" s="93">
        <v>45211</v>
      </c>
      <c r="E5035" s="94" t="s">
        <v>3979</v>
      </c>
      <c r="F5035" s="92" t="s">
        <v>1939</v>
      </c>
      <c r="G5035" s="122"/>
      <c r="H5035" s="95">
        <v>20000</v>
      </c>
      <c r="I5035" s="95">
        <f t="shared" si="85"/>
        <v>-187786.74000000011</v>
      </c>
    </row>
    <row r="5036" spans="1:9" x14ac:dyDescent="0.25">
      <c r="A5036" t="s">
        <v>158</v>
      </c>
      <c r="B5036" s="92">
        <v>293</v>
      </c>
      <c r="C5036" s="92">
        <v>17155</v>
      </c>
      <c r="D5036" s="93">
        <v>45211</v>
      </c>
      <c r="E5036" s="94" t="s">
        <v>3980</v>
      </c>
      <c r="F5036" s="92" t="s">
        <v>3981</v>
      </c>
      <c r="G5036" s="122"/>
      <c r="H5036" s="95">
        <v>8000</v>
      </c>
      <c r="I5036" s="95">
        <f t="shared" si="85"/>
        <v>-195786.74000000011</v>
      </c>
    </row>
    <row r="5037" spans="1:9" x14ac:dyDescent="0.25">
      <c r="A5037" t="s">
        <v>158</v>
      </c>
      <c r="B5037" s="92">
        <v>426</v>
      </c>
      <c r="C5037" s="92">
        <v>17156</v>
      </c>
      <c r="D5037" s="93">
        <v>45211</v>
      </c>
      <c r="E5037" s="94" t="s">
        <v>3982</v>
      </c>
      <c r="F5037" s="92" t="s">
        <v>3983</v>
      </c>
      <c r="G5037" s="122"/>
      <c r="H5037" s="95">
        <v>20000</v>
      </c>
      <c r="I5037" s="95">
        <f t="shared" si="85"/>
        <v>-215786.74000000011</v>
      </c>
    </row>
    <row r="5038" spans="1:9" x14ac:dyDescent="0.25">
      <c r="B5038" s="92"/>
      <c r="C5038" s="92"/>
      <c r="D5038" s="93">
        <v>45217</v>
      </c>
      <c r="E5038" s="94" t="s">
        <v>148</v>
      </c>
      <c r="F5038" s="92" t="s">
        <v>148</v>
      </c>
      <c r="G5038" s="122">
        <v>1092087.5</v>
      </c>
      <c r="H5038" s="95"/>
      <c r="I5038" s="95">
        <f t="shared" si="85"/>
        <v>876300.75999999989</v>
      </c>
    </row>
    <row r="5039" spans="1:9" x14ac:dyDescent="0.25">
      <c r="A5039" t="s">
        <v>158</v>
      </c>
      <c r="B5039" s="92">
        <v>426</v>
      </c>
      <c r="C5039" s="92">
        <v>17157</v>
      </c>
      <c r="D5039" s="93">
        <v>45217</v>
      </c>
      <c r="E5039" s="94" t="s">
        <v>3984</v>
      </c>
      <c r="F5039" s="92" t="s">
        <v>297</v>
      </c>
      <c r="G5039" s="122"/>
      <c r="H5039" s="95">
        <v>12000</v>
      </c>
      <c r="I5039" s="95">
        <f t="shared" si="85"/>
        <v>864300.75999999989</v>
      </c>
    </row>
    <row r="5040" spans="1:9" x14ac:dyDescent="0.25">
      <c r="A5040" t="s">
        <v>158</v>
      </c>
      <c r="B5040" s="92">
        <v>344</v>
      </c>
      <c r="C5040" s="92">
        <v>17158</v>
      </c>
      <c r="D5040" s="93">
        <v>45217</v>
      </c>
      <c r="E5040" s="94" t="s">
        <v>3985</v>
      </c>
      <c r="F5040" s="92" t="s">
        <v>3986</v>
      </c>
      <c r="G5040" s="122"/>
      <c r="H5040" s="95">
        <v>24860</v>
      </c>
      <c r="I5040" s="95">
        <f t="shared" si="85"/>
        <v>839440.75999999989</v>
      </c>
    </row>
    <row r="5041" spans="1:9" x14ac:dyDescent="0.25">
      <c r="A5041" t="s">
        <v>158</v>
      </c>
      <c r="B5041" s="92">
        <v>421</v>
      </c>
      <c r="C5041" s="92">
        <v>17159</v>
      </c>
      <c r="D5041" s="93">
        <v>45217</v>
      </c>
      <c r="E5041" s="94" t="s">
        <v>3987</v>
      </c>
      <c r="F5041" s="92" t="s">
        <v>3988</v>
      </c>
      <c r="G5041" s="122"/>
      <c r="H5041" s="95">
        <v>20000</v>
      </c>
      <c r="I5041" s="95">
        <f t="shared" si="85"/>
        <v>819440.75999999989</v>
      </c>
    </row>
    <row r="5042" spans="1:9" x14ac:dyDescent="0.25">
      <c r="A5042" t="s">
        <v>158</v>
      </c>
      <c r="B5042" s="92">
        <v>426</v>
      </c>
      <c r="C5042" s="92">
        <v>17160</v>
      </c>
      <c r="D5042" s="93">
        <v>45217</v>
      </c>
      <c r="E5042" s="94" t="s">
        <v>3989</v>
      </c>
      <c r="F5042" s="92" t="s">
        <v>2343</v>
      </c>
      <c r="G5042" s="122"/>
      <c r="H5042" s="95">
        <v>29763</v>
      </c>
      <c r="I5042" s="95">
        <f t="shared" si="85"/>
        <v>789677.75999999989</v>
      </c>
    </row>
    <row r="5043" spans="1:9" x14ac:dyDescent="0.25">
      <c r="B5043" s="92">
        <v>221</v>
      </c>
      <c r="C5043" s="92">
        <v>17161</v>
      </c>
      <c r="D5043" s="93">
        <v>45217</v>
      </c>
      <c r="E5043" s="94" t="s">
        <v>3990</v>
      </c>
      <c r="F5043" s="92" t="s">
        <v>3991</v>
      </c>
      <c r="G5043" s="122"/>
      <c r="H5043" s="95">
        <v>52585.599999999999</v>
      </c>
      <c r="I5043" s="95">
        <f t="shared" si="85"/>
        <v>737092.15999999992</v>
      </c>
    </row>
    <row r="5044" spans="1:9" x14ac:dyDescent="0.25">
      <c r="A5044" t="s">
        <v>158</v>
      </c>
      <c r="B5044" s="92">
        <v>213</v>
      </c>
      <c r="C5044" s="92">
        <v>17162</v>
      </c>
      <c r="D5044" s="93">
        <v>45217</v>
      </c>
      <c r="E5044" s="94" t="s">
        <v>3992</v>
      </c>
      <c r="F5044" s="92" t="s">
        <v>1939</v>
      </c>
      <c r="G5044" s="122"/>
      <c r="H5044" s="95">
        <v>8775</v>
      </c>
      <c r="I5044" s="95">
        <f t="shared" si="85"/>
        <v>728317.15999999992</v>
      </c>
    </row>
    <row r="5045" spans="1:9" x14ac:dyDescent="0.25">
      <c r="B5045" s="92">
        <v>427</v>
      </c>
      <c r="C5045" s="92">
        <v>17163</v>
      </c>
      <c r="D5045" s="93">
        <v>45217</v>
      </c>
      <c r="E5045" s="94" t="s">
        <v>2485</v>
      </c>
      <c r="F5045" s="92" t="s">
        <v>1847</v>
      </c>
      <c r="G5045" s="122"/>
      <c r="H5045" s="95">
        <v>10925</v>
      </c>
      <c r="I5045" s="95">
        <f t="shared" si="85"/>
        <v>717392.15999999992</v>
      </c>
    </row>
    <row r="5046" spans="1:9" x14ac:dyDescent="0.25">
      <c r="B5046" s="92">
        <v>426</v>
      </c>
      <c r="C5046" s="92">
        <v>17164</v>
      </c>
      <c r="D5046" s="93">
        <v>45217</v>
      </c>
      <c r="E5046" s="94" t="s">
        <v>2534</v>
      </c>
      <c r="F5046" s="92" t="s">
        <v>1727</v>
      </c>
      <c r="G5046" s="122"/>
      <c r="H5046" s="95">
        <v>10064</v>
      </c>
      <c r="I5046" s="95">
        <f t="shared" si="85"/>
        <v>707328.15999999992</v>
      </c>
    </row>
    <row r="5047" spans="1:9" x14ac:dyDescent="0.25">
      <c r="B5047" s="92">
        <v>241</v>
      </c>
      <c r="C5047" s="92">
        <v>17165</v>
      </c>
      <c r="D5047" s="93">
        <v>45217</v>
      </c>
      <c r="E5047" s="94" t="s">
        <v>3993</v>
      </c>
      <c r="F5047" s="92" t="s">
        <v>1799</v>
      </c>
      <c r="G5047" s="122"/>
      <c r="H5047" s="95">
        <v>4520</v>
      </c>
      <c r="I5047" s="95">
        <f t="shared" si="85"/>
        <v>702808.15999999992</v>
      </c>
    </row>
    <row r="5048" spans="1:9" x14ac:dyDescent="0.25">
      <c r="B5048" s="92">
        <v>293</v>
      </c>
      <c r="C5048" s="92">
        <v>17166</v>
      </c>
      <c r="D5048" s="93">
        <v>45217</v>
      </c>
      <c r="E5048" s="94" t="s">
        <v>3994</v>
      </c>
      <c r="F5048" s="92" t="s">
        <v>3286</v>
      </c>
      <c r="G5048" s="122"/>
      <c r="H5048" s="95">
        <v>20000</v>
      </c>
      <c r="I5048" s="95">
        <f t="shared" si="85"/>
        <v>682808.15999999992</v>
      </c>
    </row>
    <row r="5049" spans="1:9" x14ac:dyDescent="0.25">
      <c r="B5049" s="92">
        <v>426</v>
      </c>
      <c r="C5049" s="92">
        <v>17167</v>
      </c>
      <c r="D5049" s="93">
        <v>45217</v>
      </c>
      <c r="E5049" s="94" t="s">
        <v>3995</v>
      </c>
      <c r="F5049" s="92" t="s">
        <v>2076</v>
      </c>
      <c r="G5049" s="122"/>
      <c r="H5049" s="95">
        <v>3267</v>
      </c>
      <c r="I5049" s="95">
        <f t="shared" si="85"/>
        <v>679541.15999999992</v>
      </c>
    </row>
    <row r="5050" spans="1:9" x14ac:dyDescent="0.25">
      <c r="A5050" t="s">
        <v>158</v>
      </c>
      <c r="B5050" s="92">
        <v>342</v>
      </c>
      <c r="C5050" s="92">
        <v>17168</v>
      </c>
      <c r="D5050" s="93">
        <v>45217</v>
      </c>
      <c r="E5050" s="94" t="s">
        <v>3663</v>
      </c>
      <c r="F5050" s="92" t="s">
        <v>3996</v>
      </c>
      <c r="G5050" s="122"/>
      <c r="H5050" s="95">
        <v>50000</v>
      </c>
      <c r="I5050" s="95">
        <f t="shared" si="85"/>
        <v>629541.15999999992</v>
      </c>
    </row>
    <row r="5051" spans="1:9" x14ac:dyDescent="0.25">
      <c r="A5051" t="s">
        <v>158</v>
      </c>
      <c r="B5051" s="92">
        <v>342</v>
      </c>
      <c r="C5051" s="92">
        <v>17169</v>
      </c>
      <c r="D5051" s="93">
        <v>45217</v>
      </c>
      <c r="E5051" s="94" t="s">
        <v>3997</v>
      </c>
      <c r="F5051" s="92" t="s">
        <v>1687</v>
      </c>
      <c r="G5051" s="122"/>
      <c r="H5051" s="95">
        <v>25000</v>
      </c>
      <c r="I5051" s="95">
        <f t="shared" si="85"/>
        <v>604541.15999999992</v>
      </c>
    </row>
    <row r="5052" spans="1:9" x14ac:dyDescent="0.25">
      <c r="B5052" s="92">
        <v>122</v>
      </c>
      <c r="C5052" s="92">
        <v>17170</v>
      </c>
      <c r="D5052" s="93">
        <v>45222</v>
      </c>
      <c r="E5052" s="94" t="s">
        <v>2857</v>
      </c>
      <c r="F5052" s="92" t="s">
        <v>3942</v>
      </c>
      <c r="G5052" s="122"/>
      <c r="H5052" s="95">
        <v>20000</v>
      </c>
      <c r="I5052" s="95">
        <f t="shared" si="85"/>
        <v>584541.15999999992</v>
      </c>
    </row>
    <row r="5053" spans="1:9" x14ac:dyDescent="0.25">
      <c r="B5053" s="92">
        <v>122</v>
      </c>
      <c r="C5053" s="92">
        <v>17171</v>
      </c>
      <c r="D5053" s="93">
        <v>45222</v>
      </c>
      <c r="E5053" s="94" t="s">
        <v>2112</v>
      </c>
      <c r="F5053" s="92" t="s">
        <v>3797</v>
      </c>
      <c r="G5053" s="122"/>
      <c r="H5053" s="95">
        <v>20000</v>
      </c>
      <c r="I5053" s="95">
        <f t="shared" si="85"/>
        <v>564541.15999999992</v>
      </c>
    </row>
    <row r="5054" spans="1:9" x14ac:dyDescent="0.25">
      <c r="A5054" t="s">
        <v>158</v>
      </c>
      <c r="B5054" s="92">
        <v>122</v>
      </c>
      <c r="C5054" s="92">
        <v>17172</v>
      </c>
      <c r="D5054" s="93">
        <v>45222</v>
      </c>
      <c r="E5054" s="94" t="s">
        <v>2121</v>
      </c>
      <c r="F5054" s="92" t="s">
        <v>3998</v>
      </c>
      <c r="G5054" s="122"/>
      <c r="H5054" s="95">
        <v>15000</v>
      </c>
      <c r="I5054" s="95">
        <f t="shared" si="85"/>
        <v>549541.15999999992</v>
      </c>
    </row>
    <row r="5055" spans="1:9" x14ac:dyDescent="0.25">
      <c r="A5055" t="s">
        <v>158</v>
      </c>
      <c r="B5055" s="92">
        <v>122</v>
      </c>
      <c r="C5055" s="92">
        <v>17173</v>
      </c>
      <c r="D5055" s="93">
        <v>45222</v>
      </c>
      <c r="E5055" s="94" t="s">
        <v>3999</v>
      </c>
      <c r="F5055" s="92" t="s">
        <v>2054</v>
      </c>
      <c r="G5055" s="122"/>
      <c r="H5055" s="95">
        <v>15000</v>
      </c>
      <c r="I5055" s="95">
        <f t="shared" si="85"/>
        <v>534541.15999999992</v>
      </c>
    </row>
    <row r="5056" spans="1:9" x14ac:dyDescent="0.25">
      <c r="A5056" t="s">
        <v>158</v>
      </c>
      <c r="B5056" s="92">
        <v>122</v>
      </c>
      <c r="C5056" s="92">
        <v>17174</v>
      </c>
      <c r="D5056" s="93">
        <v>45222</v>
      </c>
      <c r="E5056" s="94" t="s">
        <v>2123</v>
      </c>
      <c r="F5056" s="92" t="s">
        <v>1963</v>
      </c>
      <c r="G5056" s="122"/>
      <c r="H5056" s="95">
        <v>6000</v>
      </c>
      <c r="I5056" s="95">
        <f t="shared" si="85"/>
        <v>528541.15999999992</v>
      </c>
    </row>
    <row r="5057" spans="1:9" x14ac:dyDescent="0.25">
      <c r="A5057" t="s">
        <v>158</v>
      </c>
      <c r="B5057" s="92">
        <v>122</v>
      </c>
      <c r="C5057" s="92">
        <v>17175</v>
      </c>
      <c r="D5057" s="93">
        <v>45222</v>
      </c>
      <c r="E5057" s="94" t="s">
        <v>2113</v>
      </c>
      <c r="F5057" s="92" t="s">
        <v>1893</v>
      </c>
      <c r="G5057" s="122"/>
      <c r="H5057" s="95">
        <v>15000</v>
      </c>
      <c r="I5057" s="95">
        <f t="shared" si="85"/>
        <v>513541.15999999992</v>
      </c>
    </row>
    <row r="5058" spans="1:9" x14ac:dyDescent="0.25">
      <c r="A5058" t="s">
        <v>158</v>
      </c>
      <c r="B5058" s="92">
        <v>122</v>
      </c>
      <c r="C5058" s="92">
        <v>17176</v>
      </c>
      <c r="D5058" s="93">
        <v>45222</v>
      </c>
      <c r="E5058" s="94" t="s">
        <v>2113</v>
      </c>
      <c r="F5058" s="92" t="s">
        <v>1821</v>
      </c>
      <c r="G5058" s="122"/>
      <c r="H5058" s="95">
        <v>15000</v>
      </c>
      <c r="I5058" s="95">
        <f t="shared" si="85"/>
        <v>498541.15999999992</v>
      </c>
    </row>
    <row r="5059" spans="1:9" x14ac:dyDescent="0.25">
      <c r="A5059" t="s">
        <v>158</v>
      </c>
      <c r="B5059" s="92">
        <v>122</v>
      </c>
      <c r="C5059" s="92">
        <v>17177</v>
      </c>
      <c r="D5059" s="93">
        <v>45222</v>
      </c>
      <c r="E5059" s="94" t="s">
        <v>3434</v>
      </c>
      <c r="F5059" s="92" t="s">
        <v>3738</v>
      </c>
      <c r="G5059" s="122"/>
      <c r="H5059" s="95">
        <v>12000</v>
      </c>
      <c r="I5059" s="95">
        <f t="shared" si="85"/>
        <v>486541.15999999992</v>
      </c>
    </row>
    <row r="5060" spans="1:9" x14ac:dyDescent="0.25">
      <c r="A5060" t="s">
        <v>158</v>
      </c>
      <c r="B5060" s="92">
        <v>122</v>
      </c>
      <c r="C5060" s="92">
        <v>17178</v>
      </c>
      <c r="D5060" s="93">
        <v>45222</v>
      </c>
      <c r="E5060" s="94" t="s">
        <v>4000</v>
      </c>
      <c r="F5060" s="92" t="s">
        <v>2055</v>
      </c>
      <c r="G5060" s="122"/>
      <c r="H5060" s="95">
        <v>12000</v>
      </c>
      <c r="I5060" s="95">
        <f t="shared" si="85"/>
        <v>474541.15999999992</v>
      </c>
    </row>
    <row r="5061" spans="1:9" x14ac:dyDescent="0.25">
      <c r="A5061" t="s">
        <v>158</v>
      </c>
      <c r="B5061" s="92">
        <v>122</v>
      </c>
      <c r="C5061" s="92">
        <v>17179</v>
      </c>
      <c r="D5061" s="93">
        <v>45222</v>
      </c>
      <c r="E5061" s="94" t="s">
        <v>2117</v>
      </c>
      <c r="F5061" s="92" t="s">
        <v>4001</v>
      </c>
      <c r="G5061" s="122"/>
      <c r="H5061" s="95">
        <v>12000</v>
      </c>
      <c r="I5061" s="95">
        <f t="shared" si="85"/>
        <v>462541.15999999992</v>
      </c>
    </row>
    <row r="5062" spans="1:9" x14ac:dyDescent="0.25">
      <c r="A5062" t="s">
        <v>158</v>
      </c>
      <c r="B5062" s="92">
        <v>122</v>
      </c>
      <c r="C5062" s="92">
        <v>17180</v>
      </c>
      <c r="D5062" s="93">
        <v>45222</v>
      </c>
      <c r="E5062" s="94" t="s">
        <v>2984</v>
      </c>
      <c r="F5062" s="92" t="s">
        <v>2985</v>
      </c>
      <c r="G5062" s="122"/>
      <c r="H5062" s="95">
        <v>12000</v>
      </c>
      <c r="I5062" s="95">
        <f t="shared" si="85"/>
        <v>450541.15999999992</v>
      </c>
    </row>
    <row r="5063" spans="1:9" x14ac:dyDescent="0.25">
      <c r="A5063" t="s">
        <v>158</v>
      </c>
      <c r="B5063" s="92">
        <v>122</v>
      </c>
      <c r="C5063" s="92">
        <v>17181</v>
      </c>
      <c r="D5063" s="93">
        <v>45222</v>
      </c>
      <c r="E5063" s="94" t="s">
        <v>2203</v>
      </c>
      <c r="F5063" s="92" t="s">
        <v>1582</v>
      </c>
      <c r="G5063" s="122"/>
      <c r="H5063" s="95">
        <v>10000</v>
      </c>
      <c r="I5063" s="95">
        <f t="shared" si="85"/>
        <v>440541.15999999992</v>
      </c>
    </row>
    <row r="5064" spans="1:9" x14ac:dyDescent="0.25">
      <c r="A5064" t="s">
        <v>158</v>
      </c>
      <c r="B5064" s="92">
        <v>122</v>
      </c>
      <c r="C5064" s="92">
        <v>17182</v>
      </c>
      <c r="D5064" s="93">
        <v>45222</v>
      </c>
      <c r="E5064" s="94" t="s">
        <v>2115</v>
      </c>
      <c r="F5064" s="92" t="s">
        <v>1976</v>
      </c>
      <c r="G5064" s="122"/>
      <c r="H5064" s="95">
        <v>10000</v>
      </c>
      <c r="I5064" s="95">
        <f t="shared" si="85"/>
        <v>430541.15999999992</v>
      </c>
    </row>
    <row r="5065" spans="1:9" x14ac:dyDescent="0.25">
      <c r="A5065" t="s">
        <v>158</v>
      </c>
      <c r="B5065" s="92">
        <v>122</v>
      </c>
      <c r="C5065" s="92">
        <v>17183</v>
      </c>
      <c r="D5065" s="93">
        <v>45222</v>
      </c>
      <c r="E5065" s="94" t="s">
        <v>2119</v>
      </c>
      <c r="F5065" s="92" t="s">
        <v>1977</v>
      </c>
      <c r="G5065" s="122"/>
      <c r="H5065" s="95">
        <v>9000</v>
      </c>
      <c r="I5065" s="95">
        <f t="shared" si="85"/>
        <v>421541.15999999992</v>
      </c>
    </row>
    <row r="5066" spans="1:9" x14ac:dyDescent="0.25">
      <c r="A5066" t="s">
        <v>158</v>
      </c>
      <c r="B5066" s="92">
        <v>122</v>
      </c>
      <c r="C5066" s="92">
        <v>17184</v>
      </c>
      <c r="D5066" s="93">
        <v>45222</v>
      </c>
      <c r="E5066" s="94" t="s">
        <v>3213</v>
      </c>
      <c r="F5066" s="92" t="s">
        <v>2790</v>
      </c>
      <c r="G5066" s="122"/>
      <c r="H5066" s="95">
        <v>6000</v>
      </c>
      <c r="I5066" s="95">
        <f t="shared" si="85"/>
        <v>415541.15999999992</v>
      </c>
    </row>
    <row r="5067" spans="1:9" x14ac:dyDescent="0.25">
      <c r="A5067" t="s">
        <v>158</v>
      </c>
      <c r="B5067" s="92">
        <v>122</v>
      </c>
      <c r="C5067" s="92">
        <v>17185</v>
      </c>
      <c r="D5067" s="93">
        <v>45222</v>
      </c>
      <c r="E5067" s="94" t="s">
        <v>3739</v>
      </c>
      <c r="F5067" s="92" t="s">
        <v>1953</v>
      </c>
      <c r="G5067" s="122"/>
      <c r="H5067" s="95">
        <v>5000</v>
      </c>
      <c r="I5067" s="95">
        <f t="shared" si="85"/>
        <v>410541.15999999992</v>
      </c>
    </row>
    <row r="5068" spans="1:9" x14ac:dyDescent="0.25">
      <c r="A5068" t="s">
        <v>158</v>
      </c>
      <c r="B5068" s="92">
        <v>122</v>
      </c>
      <c r="C5068" s="92">
        <v>17186</v>
      </c>
      <c r="D5068" s="93">
        <v>45222</v>
      </c>
      <c r="E5068" s="94" t="s">
        <v>2854</v>
      </c>
      <c r="F5068" s="92" t="s">
        <v>1937</v>
      </c>
      <c r="G5068" s="122"/>
      <c r="H5068" s="95">
        <v>20000</v>
      </c>
      <c r="I5068" s="95">
        <f t="shared" si="85"/>
        <v>390541.15999999992</v>
      </c>
    </row>
    <row r="5069" spans="1:9" x14ac:dyDescent="0.25">
      <c r="A5069" t="s">
        <v>158</v>
      </c>
      <c r="B5069" s="92">
        <v>122</v>
      </c>
      <c r="C5069" s="92">
        <v>17187</v>
      </c>
      <c r="D5069" s="93">
        <v>45222</v>
      </c>
      <c r="E5069" s="94" t="s">
        <v>2114</v>
      </c>
      <c r="F5069" s="92" t="s">
        <v>3054</v>
      </c>
      <c r="G5069" s="122"/>
      <c r="H5069" s="95">
        <v>8000</v>
      </c>
      <c r="I5069" s="95">
        <f t="shared" si="85"/>
        <v>382541.15999999992</v>
      </c>
    </row>
    <row r="5070" spans="1:9" x14ac:dyDescent="0.25">
      <c r="A5070" t="s">
        <v>158</v>
      </c>
      <c r="B5070" s="92">
        <v>122</v>
      </c>
      <c r="C5070" s="92">
        <v>17188</v>
      </c>
      <c r="D5070" s="93">
        <v>45222</v>
      </c>
      <c r="E5070" s="94" t="s">
        <v>4002</v>
      </c>
      <c r="F5070" s="92" t="s">
        <v>3940</v>
      </c>
      <c r="G5070" s="122"/>
      <c r="H5070" s="95">
        <v>15000</v>
      </c>
      <c r="I5070" s="95">
        <f t="shared" si="85"/>
        <v>367541.15999999992</v>
      </c>
    </row>
    <row r="5071" spans="1:9" x14ac:dyDescent="0.25">
      <c r="A5071" t="s">
        <v>158</v>
      </c>
      <c r="B5071" s="92">
        <v>421</v>
      </c>
      <c r="C5071" s="92">
        <v>17189</v>
      </c>
      <c r="D5071" s="93">
        <v>45225</v>
      </c>
      <c r="E5071" s="94" t="s">
        <v>3949</v>
      </c>
      <c r="F5071" s="92" t="s">
        <v>3082</v>
      </c>
      <c r="G5071" s="122"/>
      <c r="H5071" s="95">
        <v>5000</v>
      </c>
      <c r="I5071" s="95">
        <f t="shared" si="85"/>
        <v>362541.15999999992</v>
      </c>
    </row>
    <row r="5072" spans="1:9" x14ac:dyDescent="0.25">
      <c r="A5072" t="s">
        <v>158</v>
      </c>
      <c r="B5072" s="92">
        <v>345</v>
      </c>
      <c r="C5072" s="92">
        <v>17190</v>
      </c>
      <c r="D5072" s="93">
        <v>45225</v>
      </c>
      <c r="E5072" s="94" t="s">
        <v>3979</v>
      </c>
      <c r="F5072" s="92" t="s">
        <v>1939</v>
      </c>
      <c r="G5072" s="122"/>
      <c r="H5072" s="95">
        <v>20000</v>
      </c>
      <c r="I5072" s="95">
        <f t="shared" si="85"/>
        <v>342541.15999999992</v>
      </c>
    </row>
    <row r="5073" spans="1:9" x14ac:dyDescent="0.25">
      <c r="A5073" t="s">
        <v>158</v>
      </c>
      <c r="B5073" s="92">
        <v>427</v>
      </c>
      <c r="C5073" s="92">
        <v>17191</v>
      </c>
      <c r="D5073" s="93">
        <v>45225</v>
      </c>
      <c r="E5073" s="94" t="s">
        <v>4003</v>
      </c>
      <c r="F5073" s="92" t="s">
        <v>4004</v>
      </c>
      <c r="G5073" s="122"/>
      <c r="H5073" s="95">
        <v>5700</v>
      </c>
      <c r="I5073" s="95">
        <f t="shared" si="85"/>
        <v>336841.15999999992</v>
      </c>
    </row>
    <row r="5074" spans="1:9" x14ac:dyDescent="0.25">
      <c r="B5074" s="92"/>
      <c r="C5074" s="92">
        <v>17192</v>
      </c>
      <c r="D5074" s="93">
        <v>45225</v>
      </c>
      <c r="E5074" s="94" t="s">
        <v>43</v>
      </c>
      <c r="F5074" s="92" t="s">
        <v>43</v>
      </c>
      <c r="G5074" s="122"/>
      <c r="H5074" s="95"/>
      <c r="I5074" s="95">
        <f t="shared" si="85"/>
        <v>336841.15999999992</v>
      </c>
    </row>
    <row r="5075" spans="1:9" x14ac:dyDescent="0.25">
      <c r="B5075" s="92">
        <v>293</v>
      </c>
      <c r="C5075" s="92">
        <v>17193</v>
      </c>
      <c r="D5075" s="93">
        <v>45225</v>
      </c>
      <c r="E5075" s="94" t="s">
        <v>4005</v>
      </c>
      <c r="F5075" s="92" t="s">
        <v>4006</v>
      </c>
      <c r="G5075" s="122"/>
      <c r="H5075" s="95">
        <v>6300</v>
      </c>
      <c r="I5075" s="95">
        <f t="shared" si="85"/>
        <v>330541.15999999992</v>
      </c>
    </row>
    <row r="5076" spans="1:9" x14ac:dyDescent="0.25">
      <c r="B5076" s="92">
        <v>421</v>
      </c>
      <c r="C5076" s="92">
        <v>17194</v>
      </c>
      <c r="D5076" s="93">
        <v>45225</v>
      </c>
      <c r="E5076" s="94" t="s">
        <v>1722</v>
      </c>
      <c r="F5076" s="92" t="s">
        <v>4007</v>
      </c>
      <c r="G5076" s="122"/>
      <c r="H5076" s="95">
        <v>5000</v>
      </c>
      <c r="I5076" s="95">
        <f t="shared" si="85"/>
        <v>325541.15999999992</v>
      </c>
    </row>
    <row r="5077" spans="1:9" x14ac:dyDescent="0.25">
      <c r="A5077" t="s">
        <v>158</v>
      </c>
      <c r="B5077" s="92">
        <v>421</v>
      </c>
      <c r="C5077" s="92">
        <v>17195</v>
      </c>
      <c r="D5077" s="93">
        <v>45229</v>
      </c>
      <c r="E5077" s="94" t="s">
        <v>4008</v>
      </c>
      <c r="F5077" s="92" t="s">
        <v>4009</v>
      </c>
      <c r="G5077" s="122"/>
      <c r="H5077" s="95">
        <v>10000</v>
      </c>
      <c r="I5077" s="95">
        <f t="shared" si="85"/>
        <v>315541.15999999992</v>
      </c>
    </row>
    <row r="5078" spans="1:9" x14ac:dyDescent="0.25">
      <c r="B5078" s="92">
        <v>421</v>
      </c>
      <c r="C5078" s="92">
        <v>17196</v>
      </c>
      <c r="D5078" s="93">
        <v>45229</v>
      </c>
      <c r="E5078" s="94" t="s">
        <v>4010</v>
      </c>
      <c r="F5078" s="92" t="s">
        <v>1519</v>
      </c>
      <c r="G5078" s="122"/>
      <c r="H5078" s="95">
        <v>10000</v>
      </c>
      <c r="I5078" s="95">
        <f t="shared" si="85"/>
        <v>305541.15999999992</v>
      </c>
    </row>
    <row r="5079" spans="1:9" x14ac:dyDescent="0.25">
      <c r="A5079" t="s">
        <v>158</v>
      </c>
      <c r="B5079" s="92">
        <v>421</v>
      </c>
      <c r="C5079" s="92">
        <v>17197</v>
      </c>
      <c r="D5079" s="93">
        <v>45229</v>
      </c>
      <c r="E5079" s="94" t="s">
        <v>3772</v>
      </c>
      <c r="F5079" s="92" t="s">
        <v>1487</v>
      </c>
      <c r="G5079" s="122"/>
      <c r="H5079" s="95">
        <v>10000</v>
      </c>
      <c r="I5079" s="95">
        <f t="shared" si="85"/>
        <v>295541.15999999992</v>
      </c>
    </row>
    <row r="5080" spans="1:9" x14ac:dyDescent="0.25">
      <c r="B5080" s="92">
        <v>421</v>
      </c>
      <c r="C5080" s="92">
        <v>17198</v>
      </c>
      <c r="D5080" s="93">
        <v>45229</v>
      </c>
      <c r="E5080" s="94" t="s">
        <v>3772</v>
      </c>
      <c r="F5080" s="92" t="s">
        <v>4011</v>
      </c>
      <c r="G5080" s="122"/>
      <c r="H5080" s="95">
        <v>5000</v>
      </c>
      <c r="I5080" s="95">
        <f t="shared" si="85"/>
        <v>290541.15999999992</v>
      </c>
    </row>
    <row r="5081" spans="1:9" x14ac:dyDescent="0.25">
      <c r="B5081" s="92">
        <v>421</v>
      </c>
      <c r="C5081" s="92">
        <v>17199</v>
      </c>
      <c r="D5081" s="93">
        <v>45229</v>
      </c>
      <c r="E5081" s="94" t="s">
        <v>3772</v>
      </c>
      <c r="F5081" s="92" t="s">
        <v>4012</v>
      </c>
      <c r="G5081" s="122"/>
      <c r="H5081" s="95">
        <v>5000</v>
      </c>
      <c r="I5081" s="95">
        <f t="shared" si="85"/>
        <v>285541.15999999992</v>
      </c>
    </row>
    <row r="5082" spans="1:9" x14ac:dyDescent="0.25">
      <c r="A5082" t="s">
        <v>158</v>
      </c>
      <c r="B5082" s="92">
        <v>421</v>
      </c>
      <c r="C5082" s="92">
        <v>17200</v>
      </c>
      <c r="D5082" s="93">
        <v>45229</v>
      </c>
      <c r="E5082" s="94" t="s">
        <v>3772</v>
      </c>
      <c r="F5082" s="92" t="s">
        <v>4013</v>
      </c>
      <c r="G5082" s="122"/>
      <c r="H5082" s="95">
        <v>5000</v>
      </c>
      <c r="I5082" s="95">
        <f t="shared" si="85"/>
        <v>280541.15999999992</v>
      </c>
    </row>
    <row r="5083" spans="1:9" x14ac:dyDescent="0.25">
      <c r="B5083" s="92">
        <v>421</v>
      </c>
      <c r="C5083" s="92">
        <v>17201</v>
      </c>
      <c r="D5083" s="93">
        <v>45229</v>
      </c>
      <c r="E5083" s="94" t="s">
        <v>3772</v>
      </c>
      <c r="F5083" s="92" t="s">
        <v>4014</v>
      </c>
      <c r="G5083" s="122"/>
      <c r="H5083" s="95">
        <v>5000</v>
      </c>
      <c r="I5083" s="95">
        <f t="shared" si="85"/>
        <v>275541.15999999992</v>
      </c>
    </row>
    <row r="5084" spans="1:9" x14ac:dyDescent="0.25">
      <c r="B5084" s="92">
        <v>421</v>
      </c>
      <c r="C5084" s="92">
        <v>17202</v>
      </c>
      <c r="D5084" s="93">
        <v>45229</v>
      </c>
      <c r="E5084" s="94" t="s">
        <v>3772</v>
      </c>
      <c r="F5084" s="92" t="s">
        <v>4015</v>
      </c>
      <c r="G5084" s="122"/>
      <c r="H5084" s="95">
        <v>15000</v>
      </c>
      <c r="I5084" s="95">
        <f t="shared" si="85"/>
        <v>260541.15999999992</v>
      </c>
    </row>
    <row r="5085" spans="1:9" x14ac:dyDescent="0.25">
      <c r="B5085" s="92">
        <v>421</v>
      </c>
      <c r="C5085" s="92">
        <v>17203</v>
      </c>
      <c r="D5085" s="93">
        <v>45229</v>
      </c>
      <c r="E5085" s="94" t="s">
        <v>2036</v>
      </c>
      <c r="F5085" s="92" t="s">
        <v>4016</v>
      </c>
      <c r="G5085" s="122"/>
      <c r="H5085" s="95">
        <v>10000</v>
      </c>
      <c r="I5085" s="95">
        <f t="shared" si="85"/>
        <v>250541.15999999992</v>
      </c>
    </row>
    <row r="5086" spans="1:9" x14ac:dyDescent="0.25">
      <c r="B5086" s="92">
        <v>344</v>
      </c>
      <c r="C5086" s="92">
        <v>17204</v>
      </c>
      <c r="D5086" s="93">
        <v>45229</v>
      </c>
      <c r="E5086" s="94" t="s">
        <v>4017</v>
      </c>
      <c r="F5086" s="92" t="s">
        <v>4018</v>
      </c>
      <c r="G5086" s="122"/>
      <c r="H5086" s="95">
        <v>6271</v>
      </c>
      <c r="I5086" s="95">
        <f t="shared" si="85"/>
        <v>244270.15999999992</v>
      </c>
    </row>
    <row r="5087" spans="1:9" x14ac:dyDescent="0.25">
      <c r="B5087" s="92">
        <v>151</v>
      </c>
      <c r="C5087" s="92">
        <v>17205</v>
      </c>
      <c r="D5087" s="93">
        <v>45229</v>
      </c>
      <c r="E5087" s="94" t="s">
        <v>4019</v>
      </c>
      <c r="F5087" s="92" t="s">
        <v>4020</v>
      </c>
      <c r="G5087" s="122"/>
      <c r="H5087" s="95">
        <v>12600</v>
      </c>
      <c r="I5087" s="95">
        <f t="shared" si="85"/>
        <v>231670.15999999992</v>
      </c>
    </row>
    <row r="5088" spans="1:9" x14ac:dyDescent="0.25">
      <c r="B5088" s="92">
        <v>421</v>
      </c>
      <c r="C5088" s="92">
        <v>17206</v>
      </c>
      <c r="D5088" s="93">
        <v>45229</v>
      </c>
      <c r="E5088" s="94" t="s">
        <v>4021</v>
      </c>
      <c r="F5088" s="92" t="s">
        <v>4022</v>
      </c>
      <c r="G5088" s="122"/>
      <c r="H5088" s="95">
        <v>15000</v>
      </c>
      <c r="I5088" s="95">
        <f t="shared" si="85"/>
        <v>216670.15999999992</v>
      </c>
    </row>
    <row r="5089" spans="1:9" x14ac:dyDescent="0.25">
      <c r="B5089" s="92">
        <v>345</v>
      </c>
      <c r="C5089" s="92">
        <v>17207</v>
      </c>
      <c r="D5089" s="93">
        <v>45229</v>
      </c>
      <c r="E5089" s="94" t="s">
        <v>2925</v>
      </c>
      <c r="F5089" s="92" t="s">
        <v>1765</v>
      </c>
      <c r="G5089" s="122"/>
      <c r="H5089" s="95">
        <v>16764</v>
      </c>
      <c r="I5089" s="95">
        <f t="shared" si="85"/>
        <v>199906.15999999992</v>
      </c>
    </row>
    <row r="5090" spans="1:9" x14ac:dyDescent="0.25">
      <c r="A5090" t="s">
        <v>158</v>
      </c>
      <c r="B5090" s="92">
        <v>421</v>
      </c>
      <c r="C5090" s="92">
        <v>17208</v>
      </c>
      <c r="D5090" s="93">
        <v>45229</v>
      </c>
      <c r="E5090" s="94" t="s">
        <v>4023</v>
      </c>
      <c r="F5090" s="92" t="s">
        <v>4024</v>
      </c>
      <c r="G5090" s="122"/>
      <c r="H5090" s="95">
        <v>10000</v>
      </c>
      <c r="I5090" s="95">
        <f t="shared" si="85"/>
        <v>189906.15999999992</v>
      </c>
    </row>
    <row r="5091" spans="1:9" x14ac:dyDescent="0.25">
      <c r="B5091" s="92">
        <v>292</v>
      </c>
      <c r="C5091" s="92"/>
      <c r="D5091" s="93"/>
      <c r="E5091" s="94"/>
      <c r="F5091" s="92" t="s">
        <v>1858</v>
      </c>
      <c r="G5091" s="122"/>
      <c r="H5091" s="95">
        <v>2348.35</v>
      </c>
      <c r="I5091" s="95">
        <f t="shared" si="85"/>
        <v>187557.80999999991</v>
      </c>
    </row>
    <row r="5092" spans="1:9" x14ac:dyDescent="0.25">
      <c r="B5092" s="92"/>
      <c r="C5092" s="92"/>
      <c r="D5092" s="93"/>
      <c r="E5092" s="94"/>
      <c r="F5092" s="92"/>
      <c r="G5092" s="122"/>
      <c r="H5092" s="95"/>
      <c r="I5092" s="95"/>
    </row>
    <row r="5093" spans="1:9" x14ac:dyDescent="0.25">
      <c r="B5093" s="92"/>
      <c r="C5093" s="92"/>
      <c r="D5093" s="93"/>
      <c r="E5093" s="94"/>
      <c r="F5093" s="140" t="s">
        <v>99</v>
      </c>
      <c r="G5093" s="141">
        <f>SUM(G5026:G5092)</f>
        <v>1092087.5</v>
      </c>
      <c r="H5093" s="143">
        <f>SUM(H5026:H5092)</f>
        <v>901863.95</v>
      </c>
      <c r="I5093" s="95"/>
    </row>
    <row r="5094" spans="1:9" ht="23.25" customHeight="1" x14ac:dyDescent="0.25">
      <c r="D5094" s="34" t="s">
        <v>3596</v>
      </c>
    </row>
    <row r="5095" spans="1:9" x14ac:dyDescent="0.25">
      <c r="A5095" t="s">
        <v>158</v>
      </c>
      <c r="B5095" s="92">
        <v>421</v>
      </c>
      <c r="C5095" s="92">
        <v>17209</v>
      </c>
      <c r="D5095" s="93">
        <v>45231</v>
      </c>
      <c r="E5095" s="94" t="s">
        <v>2848</v>
      </c>
      <c r="F5095" s="92" t="s">
        <v>1623</v>
      </c>
      <c r="G5095" s="122"/>
      <c r="H5095" s="95">
        <v>10000</v>
      </c>
      <c r="I5095" s="95">
        <f>+I5091+G5095-H5095</f>
        <v>177557.80999999991</v>
      </c>
    </row>
    <row r="5096" spans="1:9" x14ac:dyDescent="0.25">
      <c r="B5096" s="92"/>
      <c r="C5096" s="92">
        <v>17210</v>
      </c>
      <c r="D5096" s="93">
        <v>45233</v>
      </c>
      <c r="E5096" s="94" t="s">
        <v>43</v>
      </c>
      <c r="F5096" s="92" t="s">
        <v>43</v>
      </c>
      <c r="G5096" s="122"/>
      <c r="H5096" s="95"/>
      <c r="I5096" s="95">
        <f t="shared" si="85"/>
        <v>177557.80999999991</v>
      </c>
    </row>
    <row r="5097" spans="1:9" x14ac:dyDescent="0.25">
      <c r="A5097" t="s">
        <v>158</v>
      </c>
      <c r="B5097" s="92">
        <v>421</v>
      </c>
      <c r="C5097" s="92">
        <v>17211</v>
      </c>
      <c r="D5097" s="93">
        <v>45233</v>
      </c>
      <c r="E5097" s="94" t="s">
        <v>4025</v>
      </c>
      <c r="F5097" s="92" t="s">
        <v>4026</v>
      </c>
      <c r="G5097" s="122"/>
      <c r="H5097" s="95">
        <v>8000</v>
      </c>
      <c r="I5097" s="95">
        <f t="shared" si="85"/>
        <v>169557.80999999991</v>
      </c>
    </row>
    <row r="5098" spans="1:9" x14ac:dyDescent="0.25">
      <c r="A5098" t="s">
        <v>158</v>
      </c>
      <c r="B5098" s="92">
        <v>426</v>
      </c>
      <c r="C5098" s="92">
        <v>17212</v>
      </c>
      <c r="D5098" s="93">
        <v>45233</v>
      </c>
      <c r="E5098" s="94" t="s">
        <v>4027</v>
      </c>
      <c r="F5098" s="92" t="s">
        <v>4028</v>
      </c>
      <c r="G5098" s="122"/>
      <c r="H5098" s="95">
        <v>4500</v>
      </c>
      <c r="I5098" s="95">
        <f t="shared" ref="I5098:I5161" si="86">+I5097+G5098-H5098</f>
        <v>165057.80999999991</v>
      </c>
    </row>
    <row r="5099" spans="1:9" x14ac:dyDescent="0.25">
      <c r="A5099" t="s">
        <v>158</v>
      </c>
      <c r="B5099" s="92">
        <v>293</v>
      </c>
      <c r="C5099" s="92">
        <v>17213</v>
      </c>
      <c r="D5099" s="93">
        <v>45233</v>
      </c>
      <c r="E5099" s="94" t="s">
        <v>4029</v>
      </c>
      <c r="F5099" s="92" t="s">
        <v>3955</v>
      </c>
      <c r="G5099" s="122"/>
      <c r="H5099" s="95">
        <v>15000</v>
      </c>
      <c r="I5099" s="95">
        <f t="shared" si="86"/>
        <v>150057.80999999991</v>
      </c>
    </row>
    <row r="5100" spans="1:9" x14ac:dyDescent="0.25">
      <c r="A5100" t="s">
        <v>158</v>
      </c>
      <c r="B5100" s="92">
        <v>421</v>
      </c>
      <c r="C5100" s="92">
        <v>17214</v>
      </c>
      <c r="D5100" s="93">
        <v>45233</v>
      </c>
      <c r="E5100" s="94" t="s">
        <v>4091</v>
      </c>
      <c r="F5100" s="92" t="s">
        <v>1939</v>
      </c>
      <c r="G5100" s="122"/>
      <c r="H5100" s="95">
        <v>26550</v>
      </c>
      <c r="I5100" s="95">
        <f t="shared" si="86"/>
        <v>123507.80999999991</v>
      </c>
    </row>
    <row r="5101" spans="1:9" x14ac:dyDescent="0.25">
      <c r="A5101" t="s">
        <v>158</v>
      </c>
      <c r="B5101" s="92">
        <v>299</v>
      </c>
      <c r="C5101" s="92">
        <v>17215</v>
      </c>
      <c r="D5101" s="93">
        <v>45238</v>
      </c>
      <c r="E5101" s="94" t="s">
        <v>4030</v>
      </c>
      <c r="F5101" s="92" t="s">
        <v>2091</v>
      </c>
      <c r="G5101" s="122"/>
      <c r="H5101" s="95">
        <v>6936.82</v>
      </c>
      <c r="I5101" s="95">
        <f t="shared" si="86"/>
        <v>116570.9899999999</v>
      </c>
    </row>
    <row r="5102" spans="1:9" x14ac:dyDescent="0.25">
      <c r="A5102" t="s">
        <v>158</v>
      </c>
      <c r="B5102" s="92">
        <v>299</v>
      </c>
      <c r="C5102" s="92">
        <v>17216</v>
      </c>
      <c r="D5102" s="93">
        <v>45238</v>
      </c>
      <c r="E5102" s="94" t="s">
        <v>4032</v>
      </c>
      <c r="F5102" s="92" t="s">
        <v>2091</v>
      </c>
      <c r="G5102" s="122"/>
      <c r="H5102" s="95">
        <v>6798.75</v>
      </c>
      <c r="I5102" s="95">
        <f t="shared" si="86"/>
        <v>109772.2399999999</v>
      </c>
    </row>
    <row r="5103" spans="1:9" x14ac:dyDescent="0.25">
      <c r="A5103" t="s">
        <v>158</v>
      </c>
      <c r="B5103" s="92">
        <v>299</v>
      </c>
      <c r="C5103" s="92">
        <v>17217</v>
      </c>
      <c r="D5103" s="93">
        <v>45238</v>
      </c>
      <c r="E5103" s="94" t="s">
        <v>4031</v>
      </c>
      <c r="F5103" s="92" t="s">
        <v>2091</v>
      </c>
      <c r="G5103" s="122"/>
      <c r="H5103" s="95">
        <v>10419.030000000001</v>
      </c>
      <c r="I5103" s="95">
        <f t="shared" si="86"/>
        <v>99353.209999999905</v>
      </c>
    </row>
    <row r="5104" spans="1:9" x14ac:dyDescent="0.25">
      <c r="A5104" t="s">
        <v>158</v>
      </c>
      <c r="B5104" s="92">
        <v>421</v>
      </c>
      <c r="C5104" s="92">
        <v>17218</v>
      </c>
      <c r="D5104" s="93">
        <v>45239</v>
      </c>
      <c r="E5104" s="94" t="s">
        <v>4033</v>
      </c>
      <c r="F5104" s="92" t="s">
        <v>3406</v>
      </c>
      <c r="G5104" s="122"/>
      <c r="H5104" s="95">
        <v>25000</v>
      </c>
      <c r="I5104" s="95">
        <f t="shared" si="86"/>
        <v>74353.209999999905</v>
      </c>
    </row>
    <row r="5105" spans="1:9" x14ac:dyDescent="0.25">
      <c r="A5105" t="s">
        <v>158</v>
      </c>
      <c r="B5105" s="92">
        <v>345</v>
      </c>
      <c r="C5105" s="92">
        <v>17219</v>
      </c>
      <c r="D5105" s="93">
        <v>45239</v>
      </c>
      <c r="E5105" s="94" t="s">
        <v>4034</v>
      </c>
      <c r="F5105" s="92" t="s">
        <v>1939</v>
      </c>
      <c r="G5105" s="122"/>
      <c r="H5105" s="95">
        <v>20000</v>
      </c>
      <c r="I5105" s="95">
        <f t="shared" si="86"/>
        <v>54353.209999999905</v>
      </c>
    </row>
    <row r="5106" spans="1:9" x14ac:dyDescent="0.25">
      <c r="B5106" s="92"/>
      <c r="C5106" s="92">
        <v>17220</v>
      </c>
      <c r="D5106" s="93">
        <v>45244</v>
      </c>
      <c r="E5106" s="94" t="s">
        <v>4092</v>
      </c>
      <c r="F5106" s="92" t="s">
        <v>64</v>
      </c>
      <c r="G5106" s="122"/>
      <c r="H5106" s="95"/>
      <c r="I5106" s="95">
        <f t="shared" si="86"/>
        <v>54353.209999999905</v>
      </c>
    </row>
    <row r="5107" spans="1:9" x14ac:dyDescent="0.25">
      <c r="B5107" s="92"/>
      <c r="C5107" s="92">
        <v>17221</v>
      </c>
      <c r="D5107" s="93">
        <v>45244</v>
      </c>
      <c r="E5107" s="94" t="s">
        <v>4092</v>
      </c>
      <c r="F5107" s="92" t="s">
        <v>43</v>
      </c>
      <c r="G5107" s="122"/>
      <c r="H5107" s="95"/>
      <c r="I5107" s="95">
        <f t="shared" si="86"/>
        <v>54353.209999999905</v>
      </c>
    </row>
    <row r="5108" spans="1:9" x14ac:dyDescent="0.25">
      <c r="B5108" s="92"/>
      <c r="C5108" s="92">
        <v>17222</v>
      </c>
      <c r="D5108" s="93">
        <v>45244</v>
      </c>
      <c r="E5108" s="94" t="s">
        <v>4092</v>
      </c>
      <c r="F5108" s="92" t="s">
        <v>43</v>
      </c>
      <c r="G5108" s="122"/>
      <c r="H5108" s="95"/>
      <c r="I5108" s="95">
        <f t="shared" si="86"/>
        <v>54353.209999999905</v>
      </c>
    </row>
    <row r="5109" spans="1:9" x14ac:dyDescent="0.25">
      <c r="A5109" t="s">
        <v>158</v>
      </c>
      <c r="B5109" s="92">
        <v>426</v>
      </c>
      <c r="C5109" s="92">
        <v>17223</v>
      </c>
      <c r="D5109" s="93">
        <v>45244</v>
      </c>
      <c r="E5109" s="94" t="s">
        <v>4037</v>
      </c>
      <c r="F5109" s="92" t="s">
        <v>1939</v>
      </c>
      <c r="G5109" s="122"/>
      <c r="H5109" s="95">
        <v>156765</v>
      </c>
      <c r="I5109" s="95">
        <f t="shared" si="86"/>
        <v>-102411.7900000001</v>
      </c>
    </row>
    <row r="5110" spans="1:9" x14ac:dyDescent="0.25">
      <c r="A5110" t="s">
        <v>158</v>
      </c>
      <c r="B5110" s="92">
        <v>426</v>
      </c>
      <c r="C5110" s="92">
        <v>17224</v>
      </c>
      <c r="D5110" s="93">
        <v>45246</v>
      </c>
      <c r="E5110" s="94" t="s">
        <v>4037</v>
      </c>
      <c r="F5110" s="92" t="s">
        <v>1939</v>
      </c>
      <c r="G5110" s="122"/>
      <c r="H5110" s="95">
        <v>15000</v>
      </c>
      <c r="I5110" s="95">
        <f t="shared" si="86"/>
        <v>-117411.7900000001</v>
      </c>
    </row>
    <row r="5111" spans="1:9" x14ac:dyDescent="0.25">
      <c r="B5111" s="92"/>
      <c r="C5111" s="92"/>
      <c r="D5111" s="93">
        <v>45247</v>
      </c>
      <c r="E5111" s="94" t="s">
        <v>148</v>
      </c>
      <c r="F5111" s="92" t="s">
        <v>41</v>
      </c>
      <c r="G5111" s="122">
        <v>1092087.5</v>
      </c>
      <c r="H5111" s="95"/>
      <c r="I5111" s="95">
        <f t="shared" si="86"/>
        <v>974675.71</v>
      </c>
    </row>
    <row r="5112" spans="1:9" x14ac:dyDescent="0.25">
      <c r="A5112" t="s">
        <v>158</v>
      </c>
      <c r="B5112" s="92">
        <v>421</v>
      </c>
      <c r="C5112" s="92">
        <v>17225</v>
      </c>
      <c r="D5112" s="93">
        <v>45247</v>
      </c>
      <c r="E5112" s="94" t="s">
        <v>4038</v>
      </c>
      <c r="F5112" s="92" t="s">
        <v>4039</v>
      </c>
      <c r="G5112" s="122"/>
      <c r="H5112" s="95">
        <v>15000</v>
      </c>
      <c r="I5112" s="95">
        <f t="shared" si="86"/>
        <v>959675.71</v>
      </c>
    </row>
    <row r="5113" spans="1:9" x14ac:dyDescent="0.25">
      <c r="B5113" s="92">
        <v>421</v>
      </c>
      <c r="C5113" s="92">
        <v>17226</v>
      </c>
      <c r="D5113" s="93">
        <v>45247</v>
      </c>
      <c r="E5113" s="94" t="s">
        <v>4093</v>
      </c>
      <c r="F5113" s="92" t="s">
        <v>4040</v>
      </c>
      <c r="G5113" s="122"/>
      <c r="H5113" s="95">
        <v>20000</v>
      </c>
      <c r="I5113" s="95">
        <f t="shared" si="86"/>
        <v>939675.71</v>
      </c>
    </row>
    <row r="5114" spans="1:9" x14ac:dyDescent="0.25">
      <c r="B5114" s="92">
        <v>421</v>
      </c>
      <c r="C5114" s="92">
        <v>17227</v>
      </c>
      <c r="D5114" s="93">
        <v>45247</v>
      </c>
      <c r="E5114" s="94" t="s">
        <v>4041</v>
      </c>
      <c r="F5114" s="92" t="s">
        <v>4042</v>
      </c>
      <c r="G5114" s="122"/>
      <c r="H5114" s="95">
        <v>54062</v>
      </c>
      <c r="I5114" s="95">
        <f t="shared" si="86"/>
        <v>885613.71</v>
      </c>
    </row>
    <row r="5115" spans="1:9" x14ac:dyDescent="0.25">
      <c r="A5115" t="s">
        <v>158</v>
      </c>
      <c r="B5115" s="92">
        <v>421</v>
      </c>
      <c r="C5115" s="92">
        <v>17228</v>
      </c>
      <c r="D5115" s="93">
        <v>45250</v>
      </c>
      <c r="E5115" s="94" t="s">
        <v>4094</v>
      </c>
      <c r="F5115" s="92" t="s">
        <v>4043</v>
      </c>
      <c r="G5115" s="122"/>
      <c r="H5115" s="95">
        <v>129750</v>
      </c>
      <c r="I5115" s="95">
        <f t="shared" si="86"/>
        <v>755863.71</v>
      </c>
    </row>
    <row r="5116" spans="1:9" x14ac:dyDescent="0.25">
      <c r="A5116" t="s">
        <v>158</v>
      </c>
      <c r="B5116" s="92">
        <v>241</v>
      </c>
      <c r="C5116" s="92">
        <v>17229</v>
      </c>
      <c r="D5116" s="93">
        <v>45250</v>
      </c>
      <c r="E5116" s="94" t="s">
        <v>4044</v>
      </c>
      <c r="F5116" s="92" t="s">
        <v>4045</v>
      </c>
      <c r="G5116" s="122"/>
      <c r="H5116" s="95">
        <v>7525</v>
      </c>
      <c r="I5116" s="95">
        <f t="shared" si="86"/>
        <v>748338.71</v>
      </c>
    </row>
    <row r="5117" spans="1:9" x14ac:dyDescent="0.25">
      <c r="A5117" t="s">
        <v>158</v>
      </c>
      <c r="B5117" s="92">
        <v>421</v>
      </c>
      <c r="C5117" s="92">
        <v>17230</v>
      </c>
      <c r="D5117" s="93">
        <v>45250</v>
      </c>
      <c r="E5117" s="94" t="s">
        <v>4046</v>
      </c>
      <c r="F5117" s="92" t="s">
        <v>2210</v>
      </c>
      <c r="G5117" s="122"/>
      <c r="H5117" s="95">
        <v>6000</v>
      </c>
      <c r="I5117" s="95">
        <f t="shared" si="86"/>
        <v>742338.71</v>
      </c>
    </row>
    <row r="5118" spans="1:9" x14ac:dyDescent="0.25">
      <c r="A5118" t="s">
        <v>158</v>
      </c>
      <c r="B5118" s="92">
        <v>345</v>
      </c>
      <c r="C5118" s="92">
        <v>17231</v>
      </c>
      <c r="D5118" s="93">
        <v>45250</v>
      </c>
      <c r="E5118" s="94" t="s">
        <v>4034</v>
      </c>
      <c r="F5118" s="92" t="s">
        <v>1939</v>
      </c>
      <c r="G5118" s="122"/>
      <c r="H5118" s="95">
        <v>20000</v>
      </c>
      <c r="I5118" s="95">
        <f t="shared" si="86"/>
        <v>722338.71</v>
      </c>
    </row>
    <row r="5119" spans="1:9" x14ac:dyDescent="0.25">
      <c r="B5119" s="92">
        <v>421</v>
      </c>
      <c r="C5119" s="92">
        <v>17232</v>
      </c>
      <c r="D5119" s="93">
        <v>45251</v>
      </c>
      <c r="E5119" s="94" t="s">
        <v>4047</v>
      </c>
      <c r="F5119" s="92" t="s">
        <v>2085</v>
      </c>
      <c r="G5119" s="122"/>
      <c r="H5119" s="95">
        <v>38000</v>
      </c>
      <c r="I5119" s="95">
        <f t="shared" si="86"/>
        <v>684338.71</v>
      </c>
    </row>
    <row r="5120" spans="1:9" x14ac:dyDescent="0.25">
      <c r="A5120" t="s">
        <v>158</v>
      </c>
      <c r="B5120" s="92">
        <v>122</v>
      </c>
      <c r="C5120" s="92">
        <v>17233</v>
      </c>
      <c r="D5120" s="93">
        <v>45251</v>
      </c>
      <c r="E5120" s="94" t="s">
        <v>2541</v>
      </c>
      <c r="F5120" s="92" t="s">
        <v>3299</v>
      </c>
      <c r="G5120" s="122"/>
      <c r="H5120" s="95">
        <v>20000</v>
      </c>
      <c r="I5120" s="95">
        <f t="shared" si="86"/>
        <v>664338.71</v>
      </c>
    </row>
    <row r="5121" spans="1:9" x14ac:dyDescent="0.25">
      <c r="B5121" s="92">
        <v>122</v>
      </c>
      <c r="C5121" s="92">
        <v>17234</v>
      </c>
      <c r="D5121" s="93">
        <v>45251</v>
      </c>
      <c r="E5121" s="94" t="s">
        <v>4048</v>
      </c>
      <c r="F5121" s="92" t="s">
        <v>3736</v>
      </c>
      <c r="G5121" s="122"/>
      <c r="H5121" s="95">
        <v>20000</v>
      </c>
      <c r="I5121" s="95">
        <f t="shared" si="86"/>
        <v>644338.71</v>
      </c>
    </row>
    <row r="5122" spans="1:9" x14ac:dyDescent="0.25">
      <c r="A5122" t="s">
        <v>158</v>
      </c>
      <c r="B5122" s="92">
        <v>122</v>
      </c>
      <c r="C5122" s="92">
        <v>17235</v>
      </c>
      <c r="D5122" s="93">
        <v>45251</v>
      </c>
      <c r="E5122" s="94" t="s">
        <v>2121</v>
      </c>
      <c r="F5122" s="92" t="s">
        <v>2053</v>
      </c>
      <c r="G5122" s="122"/>
      <c r="H5122" s="95">
        <v>15000</v>
      </c>
      <c r="I5122" s="95">
        <f t="shared" si="86"/>
        <v>629338.71</v>
      </c>
    </row>
    <row r="5123" spans="1:9" x14ac:dyDescent="0.25">
      <c r="A5123" t="s">
        <v>158</v>
      </c>
      <c r="B5123" s="92">
        <v>122</v>
      </c>
      <c r="C5123" s="92">
        <v>17236</v>
      </c>
      <c r="D5123" s="93">
        <v>45251</v>
      </c>
      <c r="E5123" s="94" t="s">
        <v>2122</v>
      </c>
      <c r="F5123" s="92" t="s">
        <v>2054</v>
      </c>
      <c r="G5123" s="122"/>
      <c r="H5123" s="95">
        <v>15000</v>
      </c>
      <c r="I5123" s="95">
        <f t="shared" si="86"/>
        <v>614338.71</v>
      </c>
    </row>
    <row r="5124" spans="1:9" x14ac:dyDescent="0.25">
      <c r="A5124" t="s">
        <v>158</v>
      </c>
      <c r="B5124" s="92">
        <v>122</v>
      </c>
      <c r="C5124" s="92">
        <v>17237</v>
      </c>
      <c r="D5124" s="93">
        <v>45251</v>
      </c>
      <c r="E5124" s="94" t="s">
        <v>2123</v>
      </c>
      <c r="F5124" s="92" t="s">
        <v>1963</v>
      </c>
      <c r="G5124" s="122"/>
      <c r="H5124" s="95">
        <v>6000</v>
      </c>
      <c r="I5124" s="95">
        <f t="shared" si="86"/>
        <v>608338.71</v>
      </c>
    </row>
    <row r="5125" spans="1:9" x14ac:dyDescent="0.25">
      <c r="A5125" t="s">
        <v>158</v>
      </c>
      <c r="B5125" s="92">
        <v>122</v>
      </c>
      <c r="C5125" s="92">
        <v>17238</v>
      </c>
      <c r="D5125" s="93">
        <v>45251</v>
      </c>
      <c r="E5125" s="94" t="s">
        <v>2113</v>
      </c>
      <c r="F5125" s="92" t="s">
        <v>1893</v>
      </c>
      <c r="G5125" s="122"/>
      <c r="H5125" s="95">
        <v>15000</v>
      </c>
      <c r="I5125" s="95">
        <f t="shared" si="86"/>
        <v>593338.71</v>
      </c>
    </row>
    <row r="5126" spans="1:9" x14ac:dyDescent="0.25">
      <c r="A5126" t="s">
        <v>158</v>
      </c>
      <c r="B5126" s="92">
        <v>122</v>
      </c>
      <c r="C5126" s="92">
        <v>17239</v>
      </c>
      <c r="D5126" s="93">
        <v>45251</v>
      </c>
      <c r="E5126" s="94" t="s">
        <v>2113</v>
      </c>
      <c r="F5126" s="92" t="s">
        <v>4049</v>
      </c>
      <c r="G5126" s="122"/>
      <c r="H5126" s="95">
        <v>15000</v>
      </c>
      <c r="I5126" s="95">
        <f t="shared" si="86"/>
        <v>578338.71</v>
      </c>
    </row>
    <row r="5127" spans="1:9" x14ac:dyDescent="0.25">
      <c r="B5127" s="92"/>
      <c r="C5127" s="92">
        <v>17240</v>
      </c>
      <c r="D5127" s="93">
        <v>45251</v>
      </c>
      <c r="E5127" s="94" t="s">
        <v>43</v>
      </c>
      <c r="F5127" s="92" t="s">
        <v>43</v>
      </c>
      <c r="G5127" s="122"/>
      <c r="H5127" s="95"/>
      <c r="I5127" s="95">
        <f t="shared" si="86"/>
        <v>578338.71</v>
      </c>
    </row>
    <row r="5128" spans="1:9" x14ac:dyDescent="0.25">
      <c r="B5128" s="92">
        <v>421</v>
      </c>
      <c r="C5128" s="92">
        <v>17241</v>
      </c>
      <c r="D5128" s="93">
        <v>45251</v>
      </c>
      <c r="E5128" s="94" t="s">
        <v>4095</v>
      </c>
      <c r="F5128" s="92" t="s">
        <v>4051</v>
      </c>
      <c r="G5128" s="122"/>
      <c r="H5128" s="95">
        <v>15000</v>
      </c>
      <c r="I5128" s="95">
        <f t="shared" si="86"/>
        <v>563338.71</v>
      </c>
    </row>
    <row r="5129" spans="1:9" x14ac:dyDescent="0.25">
      <c r="A5129" t="s">
        <v>158</v>
      </c>
      <c r="B5129" s="92">
        <v>122</v>
      </c>
      <c r="C5129" s="92">
        <v>17242</v>
      </c>
      <c r="D5129" s="93">
        <v>45251</v>
      </c>
      <c r="E5129" s="94" t="s">
        <v>3541</v>
      </c>
      <c r="F5129" s="92" t="s">
        <v>3738</v>
      </c>
      <c r="G5129" s="122"/>
      <c r="H5129" s="95">
        <v>12000</v>
      </c>
      <c r="I5129" s="95">
        <f t="shared" si="86"/>
        <v>551338.71</v>
      </c>
    </row>
    <row r="5130" spans="1:9" x14ac:dyDescent="0.25">
      <c r="A5130" t="s">
        <v>158</v>
      </c>
      <c r="B5130" s="92">
        <v>122</v>
      </c>
      <c r="C5130" s="92">
        <v>17243</v>
      </c>
      <c r="D5130" s="93">
        <v>45251</v>
      </c>
      <c r="E5130" s="94" t="s">
        <v>2540</v>
      </c>
      <c r="F5130" s="92" t="s">
        <v>2055</v>
      </c>
      <c r="G5130" s="122"/>
      <c r="H5130" s="95">
        <v>12000</v>
      </c>
      <c r="I5130" s="95">
        <f t="shared" si="86"/>
        <v>539338.71</v>
      </c>
    </row>
    <row r="5131" spans="1:9" x14ac:dyDescent="0.25">
      <c r="A5131" t="s">
        <v>158</v>
      </c>
      <c r="B5131" s="92">
        <v>122</v>
      </c>
      <c r="C5131" s="92">
        <v>17244</v>
      </c>
      <c r="D5131" s="93">
        <v>45251</v>
      </c>
      <c r="E5131" s="94" t="s">
        <v>4052</v>
      </c>
      <c r="F5131" s="92" t="s">
        <v>4053</v>
      </c>
      <c r="G5131" s="122"/>
      <c r="H5131" s="95">
        <v>12000</v>
      </c>
      <c r="I5131" s="95">
        <f t="shared" si="86"/>
        <v>527338.71</v>
      </c>
    </row>
    <row r="5132" spans="1:9" x14ac:dyDescent="0.25">
      <c r="A5132" t="s">
        <v>158</v>
      </c>
      <c r="B5132" s="92">
        <v>122</v>
      </c>
      <c r="C5132" s="92">
        <v>17245</v>
      </c>
      <c r="D5132" s="93">
        <v>45251</v>
      </c>
      <c r="E5132" s="94" t="s">
        <v>2984</v>
      </c>
      <c r="F5132" s="92" t="s">
        <v>2985</v>
      </c>
      <c r="G5132" s="122"/>
      <c r="H5132" s="95">
        <v>12000</v>
      </c>
      <c r="I5132" s="95">
        <f t="shared" si="86"/>
        <v>515338.70999999996</v>
      </c>
    </row>
    <row r="5133" spans="1:9" x14ac:dyDescent="0.25">
      <c r="A5133" t="s">
        <v>158</v>
      </c>
      <c r="B5133" s="92">
        <v>122</v>
      </c>
      <c r="C5133" s="92">
        <v>17246</v>
      </c>
      <c r="D5133" s="93">
        <v>45251</v>
      </c>
      <c r="E5133" s="94" t="s">
        <v>2203</v>
      </c>
      <c r="F5133" s="92" t="s">
        <v>1582</v>
      </c>
      <c r="G5133" s="122"/>
      <c r="H5133" s="95">
        <v>10000</v>
      </c>
      <c r="I5133" s="95">
        <f t="shared" si="86"/>
        <v>505338.70999999996</v>
      </c>
    </row>
    <row r="5134" spans="1:9" x14ac:dyDescent="0.25">
      <c r="A5134" t="s">
        <v>158</v>
      </c>
      <c r="B5134" s="92">
        <v>122</v>
      </c>
      <c r="C5134" s="92">
        <v>17247</v>
      </c>
      <c r="D5134" s="93">
        <v>45251</v>
      </c>
      <c r="E5134" s="94" t="s">
        <v>2115</v>
      </c>
      <c r="F5134" s="92" t="s">
        <v>4054</v>
      </c>
      <c r="G5134" s="122"/>
      <c r="H5134" s="95">
        <v>10000</v>
      </c>
      <c r="I5134" s="95">
        <f t="shared" si="86"/>
        <v>495338.70999999996</v>
      </c>
    </row>
    <row r="5135" spans="1:9" x14ac:dyDescent="0.25">
      <c r="A5135" t="s">
        <v>158</v>
      </c>
      <c r="B5135" s="92">
        <v>122</v>
      </c>
      <c r="C5135" s="92">
        <v>17248</v>
      </c>
      <c r="D5135" s="93">
        <v>45251</v>
      </c>
      <c r="E5135" s="94" t="s">
        <v>2119</v>
      </c>
      <c r="F5135" s="92" t="s">
        <v>1977</v>
      </c>
      <c r="G5135" s="122"/>
      <c r="H5135" s="95">
        <v>9000</v>
      </c>
      <c r="I5135" s="95">
        <f t="shared" si="86"/>
        <v>486338.70999999996</v>
      </c>
    </row>
    <row r="5136" spans="1:9" x14ac:dyDescent="0.25">
      <c r="A5136" t="s">
        <v>158</v>
      </c>
      <c r="B5136" s="92">
        <v>421</v>
      </c>
      <c r="C5136" s="92">
        <v>17249</v>
      </c>
      <c r="D5136" s="93">
        <v>45251</v>
      </c>
      <c r="E5136" s="94" t="s">
        <v>4055</v>
      </c>
      <c r="F5136" s="92" t="s">
        <v>2790</v>
      </c>
      <c r="G5136" s="122"/>
      <c r="H5136" s="95">
        <v>6000</v>
      </c>
      <c r="I5136" s="95">
        <f t="shared" si="86"/>
        <v>480338.70999999996</v>
      </c>
    </row>
    <row r="5137" spans="1:9" x14ac:dyDescent="0.25">
      <c r="A5137" t="s">
        <v>158</v>
      </c>
      <c r="B5137" s="92">
        <v>421</v>
      </c>
      <c r="C5137" s="92">
        <v>17250</v>
      </c>
      <c r="D5137" s="93">
        <v>45251</v>
      </c>
      <c r="E5137" s="94" t="s">
        <v>3884</v>
      </c>
      <c r="F5137" s="92" t="s">
        <v>1953</v>
      </c>
      <c r="G5137" s="122"/>
      <c r="H5137" s="95">
        <v>5000</v>
      </c>
      <c r="I5137" s="95">
        <f t="shared" si="86"/>
        <v>475338.70999999996</v>
      </c>
    </row>
    <row r="5138" spans="1:9" x14ac:dyDescent="0.25">
      <c r="A5138" t="s">
        <v>158</v>
      </c>
      <c r="B5138" s="92">
        <v>122</v>
      </c>
      <c r="C5138" s="92">
        <v>17251</v>
      </c>
      <c r="D5138" s="93">
        <v>45251</v>
      </c>
      <c r="E5138" s="94" t="s">
        <v>2114</v>
      </c>
      <c r="F5138" s="92" t="s">
        <v>3054</v>
      </c>
      <c r="G5138" s="122"/>
      <c r="H5138" s="95">
        <v>8000</v>
      </c>
      <c r="I5138" s="95">
        <f t="shared" si="86"/>
        <v>467338.70999999996</v>
      </c>
    </row>
    <row r="5139" spans="1:9" x14ac:dyDescent="0.25">
      <c r="A5139" t="s">
        <v>158</v>
      </c>
      <c r="B5139" s="92">
        <v>344</v>
      </c>
      <c r="C5139" s="92">
        <v>17252</v>
      </c>
      <c r="D5139" s="93">
        <v>45253</v>
      </c>
      <c r="E5139" s="94" t="s">
        <v>4056</v>
      </c>
      <c r="F5139" s="92" t="s">
        <v>3656</v>
      </c>
      <c r="G5139" s="122"/>
      <c r="H5139" s="95">
        <v>63052</v>
      </c>
      <c r="I5139" s="95">
        <f t="shared" si="86"/>
        <v>404286.70999999996</v>
      </c>
    </row>
    <row r="5140" spans="1:9" x14ac:dyDescent="0.25">
      <c r="A5140" t="s">
        <v>158</v>
      </c>
      <c r="B5140" s="92">
        <v>344</v>
      </c>
      <c r="C5140" s="92">
        <v>17253</v>
      </c>
      <c r="D5140" s="93">
        <v>45253</v>
      </c>
      <c r="E5140" s="94" t="s">
        <v>4056</v>
      </c>
      <c r="F5140" s="92" t="s">
        <v>3656</v>
      </c>
      <c r="G5140" s="122"/>
      <c r="H5140" s="95">
        <v>96267</v>
      </c>
      <c r="I5140" s="95">
        <f t="shared" si="86"/>
        <v>308019.70999999996</v>
      </c>
    </row>
    <row r="5141" spans="1:9" x14ac:dyDescent="0.25">
      <c r="B5141" s="92"/>
      <c r="C5141" s="92">
        <v>17254</v>
      </c>
      <c r="D5141" s="93">
        <v>45253</v>
      </c>
      <c r="E5141" s="94" t="s">
        <v>43</v>
      </c>
      <c r="F5141" s="92" t="s">
        <v>43</v>
      </c>
      <c r="G5141" s="122"/>
      <c r="H5141" s="95"/>
      <c r="I5141" s="95">
        <f t="shared" si="86"/>
        <v>308019.70999999996</v>
      </c>
    </row>
    <row r="5142" spans="1:9" x14ac:dyDescent="0.25">
      <c r="A5142" t="s">
        <v>158</v>
      </c>
      <c r="B5142" s="92">
        <v>344</v>
      </c>
      <c r="C5142" s="92">
        <v>17255</v>
      </c>
      <c r="D5142" s="93">
        <v>45253</v>
      </c>
      <c r="E5142" s="94" t="s">
        <v>4056</v>
      </c>
      <c r="F5142" s="92" t="s">
        <v>3656</v>
      </c>
      <c r="G5142" s="122"/>
      <c r="H5142" s="95">
        <v>22700.25</v>
      </c>
      <c r="I5142" s="95">
        <f t="shared" si="86"/>
        <v>285319.45999999996</v>
      </c>
    </row>
    <row r="5143" spans="1:9" x14ac:dyDescent="0.25">
      <c r="A5143" t="s">
        <v>158</v>
      </c>
      <c r="B5143" s="92">
        <v>344</v>
      </c>
      <c r="C5143" s="92">
        <v>17256</v>
      </c>
      <c r="D5143" s="93">
        <v>45253</v>
      </c>
      <c r="E5143" s="94" t="s">
        <v>4056</v>
      </c>
      <c r="F5143" s="92" t="s">
        <v>3656</v>
      </c>
      <c r="G5143" s="122"/>
      <c r="H5143" s="95">
        <v>68727.63</v>
      </c>
      <c r="I5143" s="95">
        <f t="shared" si="86"/>
        <v>216591.82999999996</v>
      </c>
    </row>
    <row r="5144" spans="1:9" x14ac:dyDescent="0.25">
      <c r="B5144" s="92">
        <v>221</v>
      </c>
      <c r="C5144" s="92">
        <v>17257</v>
      </c>
      <c r="D5144" s="93">
        <v>45253</v>
      </c>
      <c r="E5144" s="94" t="s">
        <v>4057</v>
      </c>
      <c r="F5144" s="92" t="s">
        <v>4058</v>
      </c>
      <c r="G5144" s="122"/>
      <c r="H5144" s="95">
        <v>51688.66</v>
      </c>
      <c r="I5144" s="95">
        <f t="shared" si="86"/>
        <v>164903.16999999995</v>
      </c>
    </row>
    <row r="5145" spans="1:9" x14ac:dyDescent="0.25">
      <c r="A5145" t="s">
        <v>158</v>
      </c>
      <c r="B5145" s="92">
        <v>344</v>
      </c>
      <c r="C5145" s="92">
        <v>17258</v>
      </c>
      <c r="D5145" s="93">
        <v>45253</v>
      </c>
      <c r="E5145" s="94" t="s">
        <v>4059</v>
      </c>
      <c r="F5145" s="92" t="s">
        <v>1770</v>
      </c>
      <c r="G5145" s="122"/>
      <c r="H5145" s="95">
        <v>25000</v>
      </c>
      <c r="I5145" s="95">
        <f t="shared" si="86"/>
        <v>139903.16999999995</v>
      </c>
    </row>
    <row r="5146" spans="1:9" x14ac:dyDescent="0.25">
      <c r="A5146" t="s">
        <v>158</v>
      </c>
      <c r="B5146" s="92">
        <v>344</v>
      </c>
      <c r="C5146" s="92">
        <v>17259</v>
      </c>
      <c r="D5146" s="93">
        <v>45253</v>
      </c>
      <c r="E5146" s="94" t="s">
        <v>4059</v>
      </c>
      <c r="F5146" s="92" t="s">
        <v>3406</v>
      </c>
      <c r="G5146" s="122"/>
      <c r="H5146" s="95">
        <v>50000</v>
      </c>
      <c r="I5146" s="95">
        <f t="shared" si="86"/>
        <v>89903.169999999955</v>
      </c>
    </row>
    <row r="5147" spans="1:9" x14ac:dyDescent="0.25">
      <c r="A5147" t="s">
        <v>158</v>
      </c>
      <c r="B5147" s="92">
        <v>427</v>
      </c>
      <c r="C5147" s="92">
        <v>17260</v>
      </c>
      <c r="D5147" s="93">
        <v>45253</v>
      </c>
      <c r="E5147" s="94" t="s">
        <v>4060</v>
      </c>
      <c r="F5147" s="92" t="s">
        <v>4061</v>
      </c>
      <c r="G5147" s="122"/>
      <c r="H5147" s="95">
        <v>19950</v>
      </c>
      <c r="I5147" s="95">
        <f t="shared" si="86"/>
        <v>69953.169999999955</v>
      </c>
    </row>
    <row r="5148" spans="1:9" x14ac:dyDescent="0.25">
      <c r="A5148" t="s">
        <v>158</v>
      </c>
      <c r="B5148" s="92">
        <v>421</v>
      </c>
      <c r="C5148" s="92">
        <v>17261</v>
      </c>
      <c r="D5148" s="93">
        <v>45253</v>
      </c>
      <c r="E5148" s="94" t="s">
        <v>4062</v>
      </c>
      <c r="F5148" s="92" t="s">
        <v>4063</v>
      </c>
      <c r="G5148" s="122"/>
      <c r="H5148" s="95">
        <v>10000</v>
      </c>
      <c r="I5148" s="95">
        <f t="shared" si="86"/>
        <v>59953.169999999955</v>
      </c>
    </row>
    <row r="5149" spans="1:9" x14ac:dyDescent="0.25">
      <c r="A5149" t="s">
        <v>158</v>
      </c>
      <c r="B5149" s="92">
        <v>345</v>
      </c>
      <c r="C5149" s="92">
        <v>17262</v>
      </c>
      <c r="D5149" s="93">
        <v>45253</v>
      </c>
      <c r="E5149" s="94" t="s">
        <v>4064</v>
      </c>
      <c r="F5149" s="92" t="s">
        <v>1939</v>
      </c>
      <c r="G5149" s="122"/>
      <c r="H5149" s="95">
        <v>9600</v>
      </c>
      <c r="I5149" s="95">
        <f t="shared" si="86"/>
        <v>50353.169999999955</v>
      </c>
    </row>
    <row r="5150" spans="1:9" x14ac:dyDescent="0.25">
      <c r="A5150" t="s">
        <v>158</v>
      </c>
      <c r="B5150" s="92">
        <v>345</v>
      </c>
      <c r="C5150" s="92">
        <v>17263</v>
      </c>
      <c r="D5150" s="93">
        <v>45253</v>
      </c>
      <c r="E5150" s="94" t="s">
        <v>2925</v>
      </c>
      <c r="F5150" s="92" t="s">
        <v>1765</v>
      </c>
      <c r="G5150" s="122"/>
      <c r="H5150" s="95">
        <v>9900</v>
      </c>
      <c r="I5150" s="95">
        <f t="shared" si="86"/>
        <v>40453.169999999955</v>
      </c>
    </row>
    <row r="5151" spans="1:9" x14ac:dyDescent="0.25">
      <c r="A5151" t="s">
        <v>158</v>
      </c>
      <c r="B5151" s="92">
        <v>293</v>
      </c>
      <c r="C5151" s="92">
        <v>17264</v>
      </c>
      <c r="D5151" s="93">
        <v>45253</v>
      </c>
      <c r="E5151" s="94" t="s">
        <v>4065</v>
      </c>
      <c r="F5151" s="92" t="s">
        <v>3734</v>
      </c>
      <c r="G5151" s="122"/>
      <c r="H5151" s="95">
        <v>54000</v>
      </c>
      <c r="I5151" s="95">
        <f t="shared" si="86"/>
        <v>-13546.830000000045</v>
      </c>
    </row>
    <row r="5152" spans="1:9" x14ac:dyDescent="0.25">
      <c r="A5152" t="s">
        <v>158</v>
      </c>
      <c r="B5152" s="92">
        <v>213</v>
      </c>
      <c r="C5152" s="92">
        <v>17265</v>
      </c>
      <c r="D5152" s="93">
        <v>45253</v>
      </c>
      <c r="E5152" s="94" t="s">
        <v>3348</v>
      </c>
      <c r="F5152" s="92" t="s">
        <v>1939</v>
      </c>
      <c r="G5152" s="122"/>
      <c r="H5152" s="95">
        <v>8775</v>
      </c>
      <c r="I5152" s="95">
        <f t="shared" si="86"/>
        <v>-22321.830000000045</v>
      </c>
    </row>
    <row r="5153" spans="1:9" x14ac:dyDescent="0.25">
      <c r="A5153" t="s">
        <v>158</v>
      </c>
      <c r="B5153" s="92">
        <v>421</v>
      </c>
      <c r="C5153" s="92">
        <v>17266</v>
      </c>
      <c r="D5153" s="93">
        <v>45253</v>
      </c>
      <c r="E5153" s="94" t="s">
        <v>4096</v>
      </c>
      <c r="F5153" s="92" t="s">
        <v>3082</v>
      </c>
      <c r="G5153" s="122"/>
      <c r="H5153" s="95">
        <v>5000</v>
      </c>
      <c r="I5153" s="95">
        <f t="shared" si="86"/>
        <v>-27321.830000000045</v>
      </c>
    </row>
    <row r="5154" spans="1:9" x14ac:dyDescent="0.25">
      <c r="B5154" s="92"/>
      <c r="C5154" s="92">
        <v>17267</v>
      </c>
      <c r="D5154" s="93">
        <v>45253</v>
      </c>
      <c r="E5154" s="94" t="s">
        <v>43</v>
      </c>
      <c r="F5154" s="92" t="s">
        <v>43</v>
      </c>
      <c r="G5154" s="122"/>
      <c r="H5154" s="95"/>
      <c r="I5154" s="95">
        <f t="shared" si="86"/>
        <v>-27321.830000000045</v>
      </c>
    </row>
    <row r="5155" spans="1:9" x14ac:dyDescent="0.25">
      <c r="B5155" s="92">
        <v>421</v>
      </c>
      <c r="C5155" s="92">
        <v>17268</v>
      </c>
      <c r="D5155" s="93">
        <v>45254</v>
      </c>
      <c r="E5155" s="94" t="s">
        <v>4066</v>
      </c>
      <c r="F5155" s="92" t="s">
        <v>3277</v>
      </c>
      <c r="G5155" s="122"/>
      <c r="H5155" s="95">
        <v>15000</v>
      </c>
      <c r="I5155" s="95">
        <f t="shared" si="86"/>
        <v>-42321.830000000045</v>
      </c>
    </row>
    <row r="5156" spans="1:9" x14ac:dyDescent="0.25">
      <c r="B5156" s="92"/>
      <c r="C5156" s="92">
        <v>17269</v>
      </c>
      <c r="D5156" s="93">
        <v>45257</v>
      </c>
      <c r="E5156" s="94" t="s">
        <v>43</v>
      </c>
      <c r="F5156" s="92" t="s">
        <v>43</v>
      </c>
      <c r="G5156" s="122"/>
      <c r="H5156" s="95"/>
      <c r="I5156" s="95">
        <f t="shared" si="86"/>
        <v>-42321.830000000045</v>
      </c>
    </row>
    <row r="5157" spans="1:9" x14ac:dyDescent="0.25">
      <c r="B5157" s="92">
        <v>231</v>
      </c>
      <c r="C5157" s="92">
        <v>17270</v>
      </c>
      <c r="D5157" s="93">
        <v>45257</v>
      </c>
      <c r="E5157" s="94" t="s">
        <v>1782</v>
      </c>
      <c r="F5157" s="92" t="s">
        <v>4067</v>
      </c>
      <c r="G5157" s="122"/>
      <c r="H5157" s="95">
        <v>15000</v>
      </c>
      <c r="I5157" s="95">
        <f t="shared" si="86"/>
        <v>-57321.830000000045</v>
      </c>
    </row>
    <row r="5158" spans="1:9" x14ac:dyDescent="0.25">
      <c r="B5158" s="92"/>
      <c r="C5158" s="92">
        <v>17271</v>
      </c>
      <c r="D5158" s="93">
        <v>45257</v>
      </c>
      <c r="E5158" s="94" t="s">
        <v>43</v>
      </c>
      <c r="F5158" s="92" t="s">
        <v>43</v>
      </c>
      <c r="G5158" s="122"/>
      <c r="H5158" s="95"/>
      <c r="I5158" s="95">
        <f t="shared" si="86"/>
        <v>-57321.830000000045</v>
      </c>
    </row>
    <row r="5159" spans="1:9" x14ac:dyDescent="0.25">
      <c r="B5159" s="92"/>
      <c r="C5159" s="92"/>
      <c r="D5159" s="93">
        <v>45257</v>
      </c>
      <c r="E5159" s="94" t="s">
        <v>148</v>
      </c>
      <c r="F5159" s="92" t="s">
        <v>4068</v>
      </c>
      <c r="G5159" s="122">
        <v>2000000</v>
      </c>
      <c r="H5159" s="95"/>
      <c r="I5159" s="95">
        <f t="shared" si="86"/>
        <v>1942678.17</v>
      </c>
    </row>
    <row r="5160" spans="1:9" x14ac:dyDescent="0.25">
      <c r="B5160" s="92"/>
      <c r="C5160" s="144">
        <v>15221</v>
      </c>
      <c r="D5160" s="145">
        <v>44481</v>
      </c>
      <c r="E5160" s="146" t="s">
        <v>4170</v>
      </c>
      <c r="F5160" s="144" t="s">
        <v>2076</v>
      </c>
      <c r="G5160" s="147">
        <v>8372</v>
      </c>
      <c r="H5160" s="95"/>
      <c r="I5160" s="95">
        <f t="shared" si="86"/>
        <v>1951050.17</v>
      </c>
    </row>
    <row r="5161" spans="1:9" x14ac:dyDescent="0.25">
      <c r="B5161" s="92"/>
      <c r="C5161" s="144">
        <v>15292</v>
      </c>
      <c r="D5161" s="145">
        <v>44517</v>
      </c>
      <c r="E5161" s="146" t="s">
        <v>4170</v>
      </c>
      <c r="F5161" s="144" t="s">
        <v>2177</v>
      </c>
      <c r="G5161" s="147">
        <v>12000</v>
      </c>
      <c r="H5161" s="95"/>
      <c r="I5161" s="95">
        <f t="shared" si="86"/>
        <v>1963050.17</v>
      </c>
    </row>
    <row r="5162" spans="1:9" x14ac:dyDescent="0.25">
      <c r="B5162" s="92"/>
      <c r="C5162" s="144">
        <v>15405</v>
      </c>
      <c r="D5162" s="145">
        <v>44549</v>
      </c>
      <c r="E5162" s="146" t="s">
        <v>4170</v>
      </c>
      <c r="F5162" s="144" t="s">
        <v>2357</v>
      </c>
      <c r="G5162" s="147">
        <v>8000</v>
      </c>
      <c r="H5162" s="95"/>
      <c r="I5162" s="95">
        <f t="shared" ref="I5162:I5226" si="87">+I5161+G5162-H5162</f>
        <v>1971050.17</v>
      </c>
    </row>
    <row r="5163" spans="1:9" x14ac:dyDescent="0.25">
      <c r="B5163" s="92"/>
      <c r="C5163" s="144">
        <v>16199</v>
      </c>
      <c r="D5163" s="145">
        <v>44861</v>
      </c>
      <c r="E5163" s="146" t="s">
        <v>4170</v>
      </c>
      <c r="F5163" s="144" t="s">
        <v>3133</v>
      </c>
      <c r="G5163" s="147">
        <v>5000</v>
      </c>
      <c r="H5163" s="95"/>
      <c r="I5163" s="95">
        <f t="shared" si="87"/>
        <v>1976050.17</v>
      </c>
    </row>
    <row r="5164" spans="1:9" x14ac:dyDescent="0.25">
      <c r="B5164" s="92"/>
      <c r="C5164" s="144">
        <v>16207</v>
      </c>
      <c r="D5164" s="145">
        <v>44861</v>
      </c>
      <c r="E5164" s="146" t="s">
        <v>4170</v>
      </c>
      <c r="F5164" s="144" t="s">
        <v>3139</v>
      </c>
      <c r="G5164" s="147">
        <v>5000</v>
      </c>
      <c r="H5164" s="95"/>
      <c r="I5164" s="95">
        <f t="shared" si="87"/>
        <v>1981050.17</v>
      </c>
    </row>
    <row r="5165" spans="1:9" x14ac:dyDescent="0.25">
      <c r="B5165" s="92"/>
      <c r="C5165" s="144">
        <v>16625</v>
      </c>
      <c r="D5165" s="145">
        <v>44995</v>
      </c>
      <c r="E5165" s="146" t="s">
        <v>4170</v>
      </c>
      <c r="F5165" s="144" t="s">
        <v>3587</v>
      </c>
      <c r="G5165" s="147">
        <v>10000</v>
      </c>
      <c r="H5165" s="95"/>
      <c r="I5165" s="95">
        <f t="shared" si="87"/>
        <v>1991050.17</v>
      </c>
    </row>
    <row r="5166" spans="1:9" x14ac:dyDescent="0.25">
      <c r="B5166" s="92"/>
      <c r="C5166" s="144">
        <v>16637</v>
      </c>
      <c r="D5166" s="145">
        <v>45001</v>
      </c>
      <c r="E5166" s="146" t="s">
        <v>4170</v>
      </c>
      <c r="F5166" s="144" t="s">
        <v>3532</v>
      </c>
      <c r="G5166" s="147">
        <v>144500</v>
      </c>
      <c r="H5166" s="95"/>
      <c r="I5166" s="95">
        <f t="shared" si="87"/>
        <v>2135550.17</v>
      </c>
    </row>
    <row r="5167" spans="1:9" x14ac:dyDescent="0.25">
      <c r="B5167" s="92"/>
      <c r="C5167" s="144">
        <v>16838</v>
      </c>
      <c r="D5167" s="145">
        <v>45070</v>
      </c>
      <c r="E5167" s="146" t="s">
        <v>4170</v>
      </c>
      <c r="F5167" s="144" t="s">
        <v>3466</v>
      </c>
      <c r="G5167" s="147">
        <v>20060</v>
      </c>
      <c r="H5167" s="95"/>
      <c r="I5167" s="95">
        <f t="shared" si="87"/>
        <v>2155610.17</v>
      </c>
    </row>
    <row r="5168" spans="1:9" x14ac:dyDescent="0.25">
      <c r="B5168" s="92"/>
      <c r="C5168" s="144">
        <v>16844</v>
      </c>
      <c r="D5168" s="145">
        <v>45078</v>
      </c>
      <c r="E5168" s="146" t="s">
        <v>4170</v>
      </c>
      <c r="F5168" s="144" t="s">
        <v>3720</v>
      </c>
      <c r="G5168" s="147">
        <v>7000</v>
      </c>
      <c r="H5168" s="95"/>
      <c r="I5168" s="95">
        <f t="shared" si="87"/>
        <v>2162610.17</v>
      </c>
    </row>
    <row r="5169" spans="1:12" x14ac:dyDescent="0.25">
      <c r="B5169" s="92"/>
      <c r="C5169" s="144">
        <v>16915</v>
      </c>
      <c r="D5169" s="145">
        <v>45113</v>
      </c>
      <c r="E5169" s="146" t="s">
        <v>4170</v>
      </c>
      <c r="F5169" s="144" t="s">
        <v>3780</v>
      </c>
      <c r="G5169" s="147">
        <v>5000</v>
      </c>
      <c r="H5169" s="95"/>
      <c r="I5169" s="95">
        <f t="shared" si="87"/>
        <v>2167610.17</v>
      </c>
    </row>
    <row r="5170" spans="1:12" x14ac:dyDescent="0.25">
      <c r="B5170" s="92"/>
      <c r="C5170" s="144">
        <v>17049</v>
      </c>
      <c r="D5170" s="145">
        <v>45162</v>
      </c>
      <c r="E5170" s="146" t="s">
        <v>4170</v>
      </c>
      <c r="F5170" s="144" t="s">
        <v>3888</v>
      </c>
      <c r="G5170" s="147">
        <v>10000</v>
      </c>
      <c r="H5170" s="95"/>
      <c r="I5170" s="95">
        <f t="shared" si="87"/>
        <v>2177610.17</v>
      </c>
    </row>
    <row r="5171" spans="1:12" x14ac:dyDescent="0.25">
      <c r="B5171" s="92">
        <v>292</v>
      </c>
      <c r="C5171" s="92"/>
      <c r="D5171" s="93"/>
      <c r="E5171" s="94"/>
      <c r="F5171" s="92" t="s">
        <v>1858</v>
      </c>
      <c r="G5171" s="122"/>
      <c r="H5171" s="95">
        <v>2249.87</v>
      </c>
      <c r="I5171" s="95">
        <f t="shared" si="87"/>
        <v>2175360.2999999998</v>
      </c>
    </row>
    <row r="5172" spans="1:12" ht="9" customHeight="1" x14ac:dyDescent="0.25">
      <c r="B5172" s="92"/>
      <c r="C5172" s="92"/>
      <c r="D5172" s="93"/>
      <c r="E5172" s="94"/>
      <c r="F5172" s="92"/>
      <c r="G5172" s="122"/>
      <c r="H5172" s="95"/>
      <c r="I5172" s="95"/>
    </row>
    <row r="5173" spans="1:12" x14ac:dyDescent="0.25">
      <c r="B5173" s="92"/>
      <c r="C5173" s="92"/>
      <c r="D5173" s="93"/>
      <c r="E5173" s="94"/>
      <c r="F5173" s="140" t="s">
        <v>99</v>
      </c>
      <c r="G5173" s="141">
        <f>SUM(G5095:G5172)</f>
        <v>3327019.5</v>
      </c>
      <c r="H5173" s="143">
        <f>SUM(H5095:H5172)</f>
        <v>1339217.01</v>
      </c>
      <c r="I5173" s="95"/>
    </row>
    <row r="5174" spans="1:12" ht="19.5" customHeight="1" x14ac:dyDescent="0.25">
      <c r="D5174" s="34" t="s">
        <v>3596</v>
      </c>
    </row>
    <row r="5175" spans="1:12" x14ac:dyDescent="0.25">
      <c r="A5175" t="s">
        <v>158</v>
      </c>
      <c r="B5175" s="92">
        <v>345</v>
      </c>
      <c r="C5175" s="92">
        <v>17272</v>
      </c>
      <c r="D5175" s="93">
        <v>45264</v>
      </c>
      <c r="E5175" s="94" t="s">
        <v>4069</v>
      </c>
      <c r="F5175" s="92" t="s">
        <v>1939</v>
      </c>
      <c r="G5175" s="122"/>
      <c r="H5175" s="95">
        <v>20000</v>
      </c>
      <c r="I5175" s="95">
        <f>+I5171+G5175-H5175</f>
        <v>2155360.2999999998</v>
      </c>
    </row>
    <row r="5176" spans="1:12" x14ac:dyDescent="0.25">
      <c r="A5176" t="s">
        <v>158</v>
      </c>
      <c r="B5176" s="92">
        <v>426</v>
      </c>
      <c r="C5176" s="92">
        <v>17273</v>
      </c>
      <c r="D5176" s="93">
        <v>45264</v>
      </c>
      <c r="E5176" s="94" t="s">
        <v>4212</v>
      </c>
      <c r="F5176" s="92" t="s">
        <v>1950</v>
      </c>
      <c r="G5176" s="122"/>
      <c r="H5176" s="95">
        <v>5085</v>
      </c>
      <c r="I5176" s="95">
        <f t="shared" si="87"/>
        <v>2150275.2999999998</v>
      </c>
    </row>
    <row r="5177" spans="1:12" x14ac:dyDescent="0.25">
      <c r="A5177" s="118" t="s">
        <v>158</v>
      </c>
      <c r="B5177" s="92">
        <v>426</v>
      </c>
      <c r="C5177" s="92">
        <v>17274</v>
      </c>
      <c r="D5177" s="93">
        <v>45264</v>
      </c>
      <c r="E5177" s="94" t="s">
        <v>4070</v>
      </c>
      <c r="F5177" s="92" t="s">
        <v>3518</v>
      </c>
      <c r="G5177" s="122"/>
      <c r="H5177" s="95">
        <v>15200</v>
      </c>
      <c r="I5177" s="95">
        <f t="shared" si="87"/>
        <v>2135075.2999999998</v>
      </c>
    </row>
    <row r="5178" spans="1:12" x14ac:dyDescent="0.25">
      <c r="B5178" s="92"/>
      <c r="C5178" s="92">
        <v>17275</v>
      </c>
      <c r="D5178" s="93">
        <v>45264</v>
      </c>
      <c r="E5178" s="94" t="s">
        <v>64</v>
      </c>
      <c r="F5178" s="92" t="s">
        <v>43</v>
      </c>
      <c r="G5178" s="122"/>
      <c r="H5178" s="95"/>
      <c r="I5178" s="95">
        <f t="shared" si="87"/>
        <v>2135075.2999999998</v>
      </c>
    </row>
    <row r="5179" spans="1:12" x14ac:dyDescent="0.25">
      <c r="A5179" t="s">
        <v>158</v>
      </c>
      <c r="B5179" s="92">
        <v>426</v>
      </c>
      <c r="C5179" s="92">
        <v>17276</v>
      </c>
      <c r="D5179" s="93">
        <v>45264</v>
      </c>
      <c r="E5179" s="94" t="s">
        <v>4071</v>
      </c>
      <c r="F5179" s="92" t="s">
        <v>1939</v>
      </c>
      <c r="G5179" s="122"/>
      <c r="H5179" s="95">
        <v>25000</v>
      </c>
      <c r="I5179" s="95">
        <f t="shared" si="87"/>
        <v>2110075.2999999998</v>
      </c>
      <c r="J5179"/>
      <c r="K5179"/>
      <c r="L5179" s="3"/>
    </row>
    <row r="5180" spans="1:12" x14ac:dyDescent="0.25">
      <c r="A5180" t="s">
        <v>158</v>
      </c>
      <c r="B5180" s="92">
        <v>428</v>
      </c>
      <c r="C5180" s="92">
        <v>17277</v>
      </c>
      <c r="D5180" s="93">
        <v>45264</v>
      </c>
      <c r="E5180" s="94" t="s">
        <v>4072</v>
      </c>
      <c r="F5180" s="92" t="s">
        <v>4073</v>
      </c>
      <c r="G5180" s="122"/>
      <c r="H5180" s="95">
        <v>5000</v>
      </c>
      <c r="I5180" s="95">
        <f t="shared" si="87"/>
        <v>2105075.2999999998</v>
      </c>
    </row>
    <row r="5181" spans="1:12" x14ac:dyDescent="0.25">
      <c r="A5181" t="s">
        <v>158</v>
      </c>
      <c r="B5181" s="92">
        <v>122</v>
      </c>
      <c r="C5181" s="92">
        <v>17278</v>
      </c>
      <c r="D5181" s="93">
        <v>45265</v>
      </c>
      <c r="E5181" s="94" t="s">
        <v>4074</v>
      </c>
      <c r="F5181" s="92" t="s">
        <v>3299</v>
      </c>
      <c r="G5181" s="122"/>
      <c r="H5181" s="95">
        <v>20000</v>
      </c>
      <c r="I5181" s="95">
        <f t="shared" si="87"/>
        <v>2085075.2999999998</v>
      </c>
    </row>
    <row r="5182" spans="1:12" x14ac:dyDescent="0.25">
      <c r="B5182" s="92"/>
      <c r="C5182" s="92">
        <v>17279</v>
      </c>
      <c r="D5182" s="93">
        <v>45265</v>
      </c>
      <c r="E5182" s="94" t="s">
        <v>64</v>
      </c>
      <c r="F5182" s="92" t="s">
        <v>43</v>
      </c>
      <c r="G5182" s="122"/>
      <c r="H5182" s="95"/>
      <c r="I5182" s="95">
        <f t="shared" si="87"/>
        <v>2085075.2999999998</v>
      </c>
    </row>
    <row r="5183" spans="1:12" x14ac:dyDescent="0.25">
      <c r="A5183" t="s">
        <v>158</v>
      </c>
      <c r="B5183" s="92">
        <v>122</v>
      </c>
      <c r="C5183" s="92">
        <v>17280</v>
      </c>
      <c r="D5183" s="93">
        <v>45265</v>
      </c>
      <c r="E5183" s="94" t="s">
        <v>3247</v>
      </c>
      <c r="F5183" s="92" t="s">
        <v>3797</v>
      </c>
      <c r="G5183" s="122"/>
      <c r="H5183" s="95">
        <v>18334</v>
      </c>
      <c r="I5183" s="95">
        <f t="shared" si="87"/>
        <v>2066741.2999999998</v>
      </c>
    </row>
    <row r="5184" spans="1:12" x14ac:dyDescent="0.25">
      <c r="B5184" s="92">
        <v>122</v>
      </c>
      <c r="C5184" s="92">
        <v>17281</v>
      </c>
      <c r="D5184" s="93">
        <v>45265</v>
      </c>
      <c r="E5184" s="94" t="s">
        <v>64</v>
      </c>
      <c r="F5184" s="92" t="s">
        <v>43</v>
      </c>
      <c r="G5184" s="122"/>
      <c r="H5184" s="95"/>
      <c r="I5184" s="95">
        <f t="shared" si="87"/>
        <v>2066741.2999999998</v>
      </c>
    </row>
    <row r="5185" spans="1:9" x14ac:dyDescent="0.25">
      <c r="A5185" t="s">
        <v>158</v>
      </c>
      <c r="B5185" s="92">
        <v>122</v>
      </c>
      <c r="C5185" s="92">
        <v>17282</v>
      </c>
      <c r="D5185" s="93">
        <v>45265</v>
      </c>
      <c r="E5185" s="94" t="s">
        <v>4075</v>
      </c>
      <c r="F5185" s="92" t="s">
        <v>4076</v>
      </c>
      <c r="G5185" s="122"/>
      <c r="H5185" s="95">
        <v>15000</v>
      </c>
      <c r="I5185" s="95">
        <f t="shared" si="87"/>
        <v>2051741.2999999998</v>
      </c>
    </row>
    <row r="5186" spans="1:9" x14ac:dyDescent="0.25">
      <c r="A5186" t="s">
        <v>158</v>
      </c>
      <c r="B5186" s="92">
        <v>122</v>
      </c>
      <c r="C5186" s="92">
        <v>17283</v>
      </c>
      <c r="D5186" s="93">
        <v>45265</v>
      </c>
      <c r="E5186" s="94" t="s">
        <v>4077</v>
      </c>
      <c r="F5186" s="92" t="s">
        <v>4078</v>
      </c>
      <c r="G5186" s="122"/>
      <c r="H5186" s="95">
        <v>15000</v>
      </c>
      <c r="I5186" s="95">
        <f t="shared" si="87"/>
        <v>2036741.2999999998</v>
      </c>
    </row>
    <row r="5187" spans="1:9" x14ac:dyDescent="0.25">
      <c r="A5187" t="s">
        <v>158</v>
      </c>
      <c r="B5187" s="92">
        <v>122</v>
      </c>
      <c r="C5187" s="92">
        <v>17284</v>
      </c>
      <c r="D5187" s="93">
        <v>45265</v>
      </c>
      <c r="E5187" s="94" t="s">
        <v>4079</v>
      </c>
      <c r="F5187" s="92" t="s">
        <v>1963</v>
      </c>
      <c r="G5187" s="122"/>
      <c r="H5187" s="95">
        <v>6000</v>
      </c>
      <c r="I5187" s="95">
        <f t="shared" si="87"/>
        <v>2030741.2999999998</v>
      </c>
    </row>
    <row r="5188" spans="1:9" x14ac:dyDescent="0.25">
      <c r="A5188" t="s">
        <v>158</v>
      </c>
      <c r="B5188" s="92">
        <v>122</v>
      </c>
      <c r="C5188" s="92">
        <v>17285</v>
      </c>
      <c r="D5188" s="93">
        <v>45265</v>
      </c>
      <c r="E5188" s="94" t="s">
        <v>3248</v>
      </c>
      <c r="F5188" s="92" t="s">
        <v>1893</v>
      </c>
      <c r="G5188" s="122"/>
      <c r="H5188" s="95">
        <v>15000</v>
      </c>
      <c r="I5188" s="95">
        <f t="shared" si="87"/>
        <v>2015741.2999999998</v>
      </c>
    </row>
    <row r="5189" spans="1:9" x14ac:dyDescent="0.25">
      <c r="A5189" t="s">
        <v>158</v>
      </c>
      <c r="B5189" s="92">
        <v>122</v>
      </c>
      <c r="C5189" s="92">
        <v>17286</v>
      </c>
      <c r="D5189" s="93">
        <v>45265</v>
      </c>
      <c r="E5189" s="94" t="s">
        <v>3248</v>
      </c>
      <c r="F5189" s="92" t="s">
        <v>1821</v>
      </c>
      <c r="G5189" s="122"/>
      <c r="H5189" s="95">
        <v>15000</v>
      </c>
      <c r="I5189" s="95">
        <f t="shared" si="87"/>
        <v>2000741.2999999998</v>
      </c>
    </row>
    <row r="5190" spans="1:9" x14ac:dyDescent="0.25">
      <c r="A5190" t="s">
        <v>158</v>
      </c>
      <c r="B5190" s="92">
        <v>122</v>
      </c>
      <c r="C5190" s="92">
        <v>17287</v>
      </c>
      <c r="D5190" s="93">
        <v>45265</v>
      </c>
      <c r="E5190" s="94" t="s">
        <v>4080</v>
      </c>
      <c r="F5190" s="92" t="s">
        <v>3738</v>
      </c>
      <c r="G5190" s="122"/>
      <c r="H5190" s="95">
        <v>12000</v>
      </c>
      <c r="I5190" s="95">
        <f t="shared" si="87"/>
        <v>1988741.2999999998</v>
      </c>
    </row>
    <row r="5191" spans="1:9" x14ac:dyDescent="0.25">
      <c r="A5191" t="s">
        <v>158</v>
      </c>
      <c r="B5191" s="92">
        <v>122</v>
      </c>
      <c r="C5191" s="92">
        <v>17288</v>
      </c>
      <c r="D5191" s="93">
        <v>45265</v>
      </c>
      <c r="E5191" s="94" t="s">
        <v>3243</v>
      </c>
      <c r="F5191" s="92" t="s">
        <v>2055</v>
      </c>
      <c r="G5191" s="122"/>
      <c r="H5191" s="95">
        <v>12000</v>
      </c>
      <c r="I5191" s="95">
        <f t="shared" si="87"/>
        <v>1976741.2999999998</v>
      </c>
    </row>
    <row r="5192" spans="1:9" x14ac:dyDescent="0.25">
      <c r="A5192" t="s">
        <v>158</v>
      </c>
      <c r="B5192" s="92">
        <v>122</v>
      </c>
      <c r="C5192" s="92">
        <v>17289</v>
      </c>
      <c r="D5192" s="93">
        <v>45265</v>
      </c>
      <c r="E5192" s="94" t="s">
        <v>3250</v>
      </c>
      <c r="F5192" s="92" t="s">
        <v>3800</v>
      </c>
      <c r="G5192" s="122"/>
      <c r="H5192" s="95">
        <v>6000</v>
      </c>
      <c r="I5192" s="95">
        <f t="shared" si="87"/>
        <v>1970741.2999999998</v>
      </c>
    </row>
    <row r="5193" spans="1:9" x14ac:dyDescent="0.25">
      <c r="A5193" t="s">
        <v>158</v>
      </c>
      <c r="B5193" s="92">
        <v>122</v>
      </c>
      <c r="C5193" s="92">
        <v>17290</v>
      </c>
      <c r="D5193" s="93">
        <v>45265</v>
      </c>
      <c r="E5193" s="94" t="s">
        <v>4081</v>
      </c>
      <c r="F5193" s="92" t="s">
        <v>2985</v>
      </c>
      <c r="G5193" s="122"/>
      <c r="H5193" s="95">
        <v>12000</v>
      </c>
      <c r="I5193" s="95">
        <f t="shared" si="87"/>
        <v>1958741.2999999998</v>
      </c>
    </row>
    <row r="5194" spans="1:9" x14ac:dyDescent="0.25">
      <c r="A5194" t="s">
        <v>158</v>
      </c>
      <c r="B5194" s="92">
        <v>122</v>
      </c>
      <c r="C5194" s="92">
        <v>17291</v>
      </c>
      <c r="D5194" s="93">
        <v>45265</v>
      </c>
      <c r="E5194" s="94" t="s">
        <v>4082</v>
      </c>
      <c r="F5194" s="92" t="s">
        <v>1582</v>
      </c>
      <c r="G5194" s="122"/>
      <c r="H5194" s="95">
        <v>10000</v>
      </c>
      <c r="I5194" s="95">
        <f t="shared" si="87"/>
        <v>1948741.2999999998</v>
      </c>
    </row>
    <row r="5195" spans="1:9" x14ac:dyDescent="0.25">
      <c r="A5195" t="s">
        <v>158</v>
      </c>
      <c r="B5195" s="92">
        <v>122</v>
      </c>
      <c r="C5195" s="92">
        <v>17292</v>
      </c>
      <c r="D5195" s="93">
        <v>45265</v>
      </c>
      <c r="E5195" s="94" t="s">
        <v>4083</v>
      </c>
      <c r="F5195" s="92" t="s">
        <v>1265</v>
      </c>
      <c r="G5195" s="122"/>
      <c r="H5195" s="95">
        <v>10000</v>
      </c>
      <c r="I5195" s="95">
        <f t="shared" si="87"/>
        <v>1938741.2999999998</v>
      </c>
    </row>
    <row r="5196" spans="1:9" x14ac:dyDescent="0.25">
      <c r="A5196" t="s">
        <v>158</v>
      </c>
      <c r="B5196" s="92">
        <v>122</v>
      </c>
      <c r="C5196" s="92">
        <v>17293</v>
      </c>
      <c r="D5196" s="93">
        <v>45265</v>
      </c>
      <c r="E5196" s="94" t="s">
        <v>3256</v>
      </c>
      <c r="F5196" s="92" t="s">
        <v>1977</v>
      </c>
      <c r="G5196" s="122"/>
      <c r="H5196" s="95">
        <v>9000</v>
      </c>
      <c r="I5196" s="95">
        <f t="shared" si="87"/>
        <v>1929741.2999999998</v>
      </c>
    </row>
    <row r="5197" spans="1:9" x14ac:dyDescent="0.25">
      <c r="A5197" t="s">
        <v>158</v>
      </c>
      <c r="B5197" s="92">
        <v>122</v>
      </c>
      <c r="C5197" s="92">
        <v>17294</v>
      </c>
      <c r="D5197" s="93">
        <v>45265</v>
      </c>
      <c r="E5197" s="94" t="s">
        <v>4084</v>
      </c>
      <c r="F5197" s="92" t="s">
        <v>3054</v>
      </c>
      <c r="G5197" s="122"/>
      <c r="H5197" s="95">
        <v>8000</v>
      </c>
      <c r="I5197" s="95">
        <f t="shared" si="87"/>
        <v>1921741.2999999998</v>
      </c>
    </row>
    <row r="5198" spans="1:9" x14ac:dyDescent="0.25">
      <c r="A5198" t="s">
        <v>158</v>
      </c>
      <c r="B5198" s="92">
        <v>122</v>
      </c>
      <c r="C5198" s="92">
        <v>17295</v>
      </c>
      <c r="D5198" s="93">
        <v>45265</v>
      </c>
      <c r="E5198" s="94" t="s">
        <v>4085</v>
      </c>
      <c r="F5198" s="92" t="s">
        <v>1750</v>
      </c>
      <c r="G5198" s="122"/>
      <c r="H5198" s="95">
        <v>4165</v>
      </c>
      <c r="I5198" s="95">
        <f t="shared" si="87"/>
        <v>1917576.2999999998</v>
      </c>
    </row>
    <row r="5199" spans="1:9" x14ac:dyDescent="0.25">
      <c r="A5199" t="s">
        <v>158</v>
      </c>
      <c r="B5199" s="92">
        <v>122</v>
      </c>
      <c r="C5199" s="92">
        <v>17296</v>
      </c>
      <c r="D5199" s="93">
        <v>45265</v>
      </c>
      <c r="E5199" s="94" t="s">
        <v>3251</v>
      </c>
      <c r="F5199" s="92" t="s">
        <v>1937</v>
      </c>
      <c r="G5199" s="122"/>
      <c r="H5199" s="95">
        <v>16667</v>
      </c>
      <c r="I5199" s="95">
        <f t="shared" si="87"/>
        <v>1900909.2999999998</v>
      </c>
    </row>
    <row r="5200" spans="1:9" x14ac:dyDescent="0.25">
      <c r="A5200" t="s">
        <v>158</v>
      </c>
      <c r="B5200" s="92">
        <v>122</v>
      </c>
      <c r="C5200" s="92">
        <v>17297</v>
      </c>
      <c r="D5200" s="93">
        <v>45265</v>
      </c>
      <c r="E5200" s="94" t="s">
        <v>4086</v>
      </c>
      <c r="F5200" s="92" t="s">
        <v>2858</v>
      </c>
      <c r="G5200" s="122"/>
      <c r="H5200" s="95">
        <v>6000</v>
      </c>
      <c r="I5200" s="95">
        <f t="shared" si="87"/>
        <v>1894909.2999999998</v>
      </c>
    </row>
    <row r="5201" spans="1:9" x14ac:dyDescent="0.25">
      <c r="A5201" t="s">
        <v>158</v>
      </c>
      <c r="B5201" s="92">
        <v>122</v>
      </c>
      <c r="C5201" s="92">
        <v>17298</v>
      </c>
      <c r="D5201" s="93">
        <v>45265</v>
      </c>
      <c r="E5201" s="94" t="s">
        <v>3248</v>
      </c>
      <c r="F5201" s="92" t="s">
        <v>4087</v>
      </c>
      <c r="G5201" s="122"/>
      <c r="H5201" s="95">
        <v>9000</v>
      </c>
      <c r="I5201" s="95">
        <f t="shared" si="87"/>
        <v>1885909.2999999998</v>
      </c>
    </row>
    <row r="5202" spans="1:9" x14ac:dyDescent="0.25">
      <c r="A5202" t="s">
        <v>158</v>
      </c>
      <c r="B5202" s="92">
        <v>421</v>
      </c>
      <c r="C5202" s="92">
        <v>17299</v>
      </c>
      <c r="D5202" s="93">
        <v>45265</v>
      </c>
      <c r="E5202" s="94" t="s">
        <v>4088</v>
      </c>
      <c r="F5202" s="92" t="s">
        <v>4089</v>
      </c>
      <c r="G5202" s="122"/>
      <c r="H5202" s="95">
        <v>12000</v>
      </c>
      <c r="I5202" s="95">
        <f t="shared" si="87"/>
        <v>1873909.2999999998</v>
      </c>
    </row>
    <row r="5203" spans="1:9" x14ac:dyDescent="0.25">
      <c r="B5203" s="92">
        <v>342</v>
      </c>
      <c r="C5203" s="92">
        <v>17300</v>
      </c>
      <c r="D5203" s="93">
        <v>45265</v>
      </c>
      <c r="E5203" s="94" t="s">
        <v>64</v>
      </c>
      <c r="F5203" s="92" t="s">
        <v>43</v>
      </c>
      <c r="G5203" s="122"/>
      <c r="H5203" s="95"/>
      <c r="I5203" s="95">
        <f t="shared" si="87"/>
        <v>1873909.2999999998</v>
      </c>
    </row>
    <row r="5204" spans="1:9" x14ac:dyDescent="0.25">
      <c r="A5204" t="s">
        <v>158</v>
      </c>
      <c r="B5204" s="92">
        <v>342</v>
      </c>
      <c r="C5204" s="92">
        <v>17301</v>
      </c>
      <c r="D5204" s="93">
        <v>45265</v>
      </c>
      <c r="E5204" s="94" t="s">
        <v>4206</v>
      </c>
      <c r="F5204" s="92" t="s">
        <v>3406</v>
      </c>
      <c r="G5204" s="122"/>
      <c r="H5204" s="95">
        <v>50000</v>
      </c>
      <c r="I5204" s="95">
        <f t="shared" si="87"/>
        <v>1823909.2999999998</v>
      </c>
    </row>
    <row r="5205" spans="1:9" x14ac:dyDescent="0.25">
      <c r="A5205" s="118" t="s">
        <v>158</v>
      </c>
      <c r="B5205" s="92">
        <v>293</v>
      </c>
      <c r="C5205" s="92">
        <v>17302</v>
      </c>
      <c r="D5205" s="93">
        <v>45265</v>
      </c>
      <c r="E5205" s="94" t="s">
        <v>4090</v>
      </c>
      <c r="F5205" s="92" t="s">
        <v>2824</v>
      </c>
      <c r="G5205" s="122"/>
      <c r="H5205" s="95">
        <v>12000</v>
      </c>
      <c r="I5205" s="95">
        <f t="shared" si="87"/>
        <v>1811909.2999999998</v>
      </c>
    </row>
    <row r="5206" spans="1:9" x14ac:dyDescent="0.25">
      <c r="A5206" t="s">
        <v>158</v>
      </c>
      <c r="B5206" s="92">
        <v>421</v>
      </c>
      <c r="C5206" s="92">
        <v>17303</v>
      </c>
      <c r="D5206" s="93">
        <v>45265</v>
      </c>
      <c r="E5206" s="94" t="s">
        <v>4097</v>
      </c>
      <c r="F5206" s="92" t="s">
        <v>4098</v>
      </c>
      <c r="G5206" s="122"/>
      <c r="H5206" s="95">
        <v>20000</v>
      </c>
      <c r="I5206" s="95">
        <f t="shared" si="87"/>
        <v>1791909.2999999998</v>
      </c>
    </row>
    <row r="5207" spans="1:9" x14ac:dyDescent="0.25">
      <c r="A5207" t="s">
        <v>158</v>
      </c>
      <c r="B5207" s="92">
        <v>231</v>
      </c>
      <c r="C5207" s="92">
        <v>17304</v>
      </c>
      <c r="D5207" s="93">
        <v>45265</v>
      </c>
      <c r="E5207" s="94" t="s">
        <v>4099</v>
      </c>
      <c r="F5207" s="92" t="s">
        <v>1895</v>
      </c>
      <c r="G5207" s="122"/>
      <c r="H5207" s="95">
        <v>6000</v>
      </c>
      <c r="I5207" s="95">
        <f t="shared" si="87"/>
        <v>1785909.2999999998</v>
      </c>
    </row>
    <row r="5208" spans="1:9" x14ac:dyDescent="0.25">
      <c r="A5208" t="s">
        <v>158</v>
      </c>
      <c r="B5208" s="92">
        <v>421</v>
      </c>
      <c r="C5208" s="92">
        <v>17305</v>
      </c>
      <c r="D5208" s="93">
        <v>45266</v>
      </c>
      <c r="E5208" s="94" t="s">
        <v>2995</v>
      </c>
      <c r="F5208" s="92" t="s">
        <v>4100</v>
      </c>
      <c r="G5208" s="122"/>
      <c r="H5208" s="95">
        <v>76807</v>
      </c>
      <c r="I5208" s="95">
        <f t="shared" si="87"/>
        <v>1709102.2999999998</v>
      </c>
    </row>
    <row r="5209" spans="1:9" x14ac:dyDescent="0.25">
      <c r="B5209" s="92"/>
      <c r="C5209" s="92">
        <v>17161</v>
      </c>
      <c r="D5209" s="93">
        <v>45217</v>
      </c>
      <c r="E5209" s="94" t="s">
        <v>3990</v>
      </c>
      <c r="F5209" s="92" t="s">
        <v>3991</v>
      </c>
      <c r="G5209" s="122">
        <v>52585.599999999999</v>
      </c>
      <c r="H5209" s="95"/>
      <c r="I5209" s="95">
        <f t="shared" si="87"/>
        <v>1761687.9</v>
      </c>
    </row>
    <row r="5210" spans="1:9" x14ac:dyDescent="0.25">
      <c r="A5210" t="s">
        <v>158</v>
      </c>
      <c r="B5210" s="92">
        <v>221</v>
      </c>
      <c r="C5210" s="92">
        <v>17306</v>
      </c>
      <c r="D5210" s="93">
        <v>45267</v>
      </c>
      <c r="E5210" s="94" t="s">
        <v>4101</v>
      </c>
      <c r="F5210" s="92" t="s">
        <v>3991</v>
      </c>
      <c r="G5210" s="122"/>
      <c r="H5210" s="95">
        <v>52585.599999999999</v>
      </c>
      <c r="I5210" s="95">
        <f t="shared" si="87"/>
        <v>1709102.2999999998</v>
      </c>
    </row>
    <row r="5211" spans="1:9" x14ac:dyDescent="0.25">
      <c r="A5211" t="s">
        <v>158</v>
      </c>
      <c r="B5211" s="92">
        <v>343</v>
      </c>
      <c r="C5211" s="92">
        <v>17307</v>
      </c>
      <c r="D5211" s="93">
        <v>45267</v>
      </c>
      <c r="E5211" s="94" t="s">
        <v>4213</v>
      </c>
      <c r="F5211" s="92" t="s">
        <v>4102</v>
      </c>
      <c r="G5211" s="122"/>
      <c r="H5211" s="95">
        <v>108775</v>
      </c>
      <c r="I5211" s="95">
        <f t="shared" si="87"/>
        <v>1600327.2999999998</v>
      </c>
    </row>
    <row r="5212" spans="1:9" x14ac:dyDescent="0.25">
      <c r="A5212" t="s">
        <v>158</v>
      </c>
      <c r="B5212" s="92">
        <v>343</v>
      </c>
      <c r="C5212" s="92">
        <v>17308</v>
      </c>
      <c r="D5212" s="93">
        <v>45267</v>
      </c>
      <c r="E5212" s="94" t="s">
        <v>4196</v>
      </c>
      <c r="F5212" s="92" t="s">
        <v>4103</v>
      </c>
      <c r="G5212" s="122"/>
      <c r="H5212" s="95">
        <v>75225</v>
      </c>
      <c r="I5212" s="95">
        <f t="shared" si="87"/>
        <v>1525102.2999999998</v>
      </c>
    </row>
    <row r="5213" spans="1:9" x14ac:dyDescent="0.25">
      <c r="B5213" s="92"/>
      <c r="C5213" s="92">
        <v>17309</v>
      </c>
      <c r="D5213" s="93">
        <v>45267</v>
      </c>
      <c r="E5213" s="94" t="s">
        <v>64</v>
      </c>
      <c r="F5213" s="92" t="s">
        <v>43</v>
      </c>
      <c r="G5213" s="122"/>
      <c r="H5213" s="95"/>
      <c r="I5213" s="95">
        <f t="shared" si="87"/>
        <v>1525102.2999999998</v>
      </c>
    </row>
    <row r="5214" spans="1:9" x14ac:dyDescent="0.25">
      <c r="A5214" t="s">
        <v>158</v>
      </c>
      <c r="B5214" s="92">
        <v>343</v>
      </c>
      <c r="C5214" s="92">
        <v>17310</v>
      </c>
      <c r="D5214" s="93">
        <v>45267</v>
      </c>
      <c r="E5214" s="94" t="s">
        <v>4104</v>
      </c>
      <c r="F5214" s="92" t="s">
        <v>3758</v>
      </c>
      <c r="G5214" s="122"/>
      <c r="H5214" s="95">
        <v>34200</v>
      </c>
      <c r="I5214" s="95">
        <f t="shared" si="87"/>
        <v>1490902.2999999998</v>
      </c>
    </row>
    <row r="5215" spans="1:9" x14ac:dyDescent="0.25">
      <c r="B5215" s="92"/>
      <c r="C5215" s="92">
        <v>17311</v>
      </c>
      <c r="D5215" s="93">
        <v>45267</v>
      </c>
      <c r="E5215" s="94" t="s">
        <v>64</v>
      </c>
      <c r="F5215" s="92" t="s">
        <v>43</v>
      </c>
      <c r="G5215" s="122"/>
      <c r="H5215" s="95"/>
      <c r="I5215" s="95">
        <f t="shared" si="87"/>
        <v>1490902.2999999998</v>
      </c>
    </row>
    <row r="5216" spans="1:9" x14ac:dyDescent="0.25">
      <c r="A5216" t="s">
        <v>158</v>
      </c>
      <c r="B5216" s="92">
        <v>343</v>
      </c>
      <c r="C5216" s="92">
        <v>17312</v>
      </c>
      <c r="D5216" s="93">
        <v>45267</v>
      </c>
      <c r="E5216" s="94" t="s">
        <v>1885</v>
      </c>
      <c r="F5216" s="92" t="s">
        <v>3507</v>
      </c>
      <c r="G5216" s="122"/>
      <c r="H5216" s="95">
        <v>35941</v>
      </c>
      <c r="I5216" s="95">
        <f t="shared" si="87"/>
        <v>1454961.2999999998</v>
      </c>
    </row>
    <row r="5217" spans="1:9" x14ac:dyDescent="0.25">
      <c r="B5217" s="92"/>
      <c r="C5217" s="92">
        <v>17313</v>
      </c>
      <c r="D5217" s="93">
        <v>45267</v>
      </c>
      <c r="E5217" s="94" t="s">
        <v>64</v>
      </c>
      <c r="F5217" s="92" t="s">
        <v>43</v>
      </c>
      <c r="G5217" s="122"/>
      <c r="H5217" s="95"/>
      <c r="I5217" s="95">
        <f t="shared" si="87"/>
        <v>1454961.2999999998</v>
      </c>
    </row>
    <row r="5218" spans="1:9" x14ac:dyDescent="0.25">
      <c r="A5218" t="s">
        <v>158</v>
      </c>
      <c r="B5218" s="92">
        <v>343</v>
      </c>
      <c r="C5218" s="92">
        <v>17314</v>
      </c>
      <c r="D5218" s="93">
        <v>45267</v>
      </c>
      <c r="E5218" s="94" t="s">
        <v>4207</v>
      </c>
      <c r="F5218" s="92" t="s">
        <v>3734</v>
      </c>
      <c r="G5218" s="122"/>
      <c r="H5218" s="95">
        <v>52250</v>
      </c>
      <c r="I5218" s="95">
        <f t="shared" si="87"/>
        <v>1402711.2999999998</v>
      </c>
    </row>
    <row r="5219" spans="1:9" x14ac:dyDescent="0.25">
      <c r="A5219" t="s">
        <v>158</v>
      </c>
      <c r="B5219" s="92">
        <v>343</v>
      </c>
      <c r="C5219" s="92">
        <v>17315</v>
      </c>
      <c r="D5219" s="93">
        <v>45267</v>
      </c>
      <c r="E5219" s="94" t="s">
        <v>4208</v>
      </c>
      <c r="F5219" s="92" t="s">
        <v>3972</v>
      </c>
      <c r="G5219" s="122"/>
      <c r="H5219" s="95">
        <v>32193</v>
      </c>
      <c r="I5219" s="95">
        <f t="shared" si="87"/>
        <v>1370518.2999999998</v>
      </c>
    </row>
    <row r="5220" spans="1:9" x14ac:dyDescent="0.25">
      <c r="A5220" s="118" t="s">
        <v>158</v>
      </c>
      <c r="B5220" s="92">
        <v>343</v>
      </c>
      <c r="C5220" s="92">
        <v>17316</v>
      </c>
      <c r="D5220" s="93">
        <v>45267</v>
      </c>
      <c r="E5220" s="94" t="s">
        <v>4105</v>
      </c>
      <c r="F5220" s="92" t="s">
        <v>2777</v>
      </c>
      <c r="G5220" s="122"/>
      <c r="H5220" s="95">
        <v>111245</v>
      </c>
      <c r="I5220" s="95">
        <f t="shared" si="87"/>
        <v>1259273.2999999998</v>
      </c>
    </row>
    <row r="5221" spans="1:9" x14ac:dyDescent="0.25">
      <c r="A5221" t="s">
        <v>158</v>
      </c>
      <c r="B5221" s="92">
        <v>346</v>
      </c>
      <c r="C5221" s="92">
        <v>17317</v>
      </c>
      <c r="D5221" s="93">
        <v>45267</v>
      </c>
      <c r="E5221" s="94" t="s">
        <v>4106</v>
      </c>
      <c r="F5221" s="92" t="s">
        <v>4076</v>
      </c>
      <c r="G5221" s="122"/>
      <c r="H5221" s="95">
        <v>36900</v>
      </c>
      <c r="I5221" s="95">
        <f t="shared" si="87"/>
        <v>1222373.2999999998</v>
      </c>
    </row>
    <row r="5222" spans="1:9" x14ac:dyDescent="0.25">
      <c r="B5222" s="92"/>
      <c r="C5222" s="92"/>
      <c r="D5222" s="93">
        <v>45267</v>
      </c>
      <c r="E5222" s="94" t="s">
        <v>41</v>
      </c>
      <c r="F5222" s="92" t="s">
        <v>148</v>
      </c>
      <c r="G5222" s="122">
        <v>1092087.5</v>
      </c>
      <c r="H5222" s="95"/>
      <c r="I5222" s="95">
        <f t="shared" si="87"/>
        <v>2314460.7999999998</v>
      </c>
    </row>
    <row r="5223" spans="1:9" x14ac:dyDescent="0.25">
      <c r="A5223" t="s">
        <v>158</v>
      </c>
      <c r="B5223" s="92">
        <v>428</v>
      </c>
      <c r="C5223" s="92">
        <v>17318</v>
      </c>
      <c r="D5223" s="93">
        <v>45270</v>
      </c>
      <c r="E5223" s="94" t="s">
        <v>3183</v>
      </c>
      <c r="F5223" s="92" t="s">
        <v>2177</v>
      </c>
      <c r="G5223" s="122"/>
      <c r="H5223" s="95">
        <v>10000</v>
      </c>
      <c r="I5223" s="95">
        <f t="shared" si="87"/>
        <v>2304460.7999999998</v>
      </c>
    </row>
    <row r="5224" spans="1:9" x14ac:dyDescent="0.25">
      <c r="A5224" t="s">
        <v>158</v>
      </c>
      <c r="B5224" s="92">
        <v>421</v>
      </c>
      <c r="C5224" s="92">
        <v>17319</v>
      </c>
      <c r="D5224" s="93">
        <v>45270</v>
      </c>
      <c r="E5224" s="94" t="s">
        <v>4107</v>
      </c>
      <c r="F5224" s="92" t="s">
        <v>4108</v>
      </c>
      <c r="G5224" s="122"/>
      <c r="H5224" s="95">
        <v>10000</v>
      </c>
      <c r="I5224" s="95">
        <f t="shared" si="87"/>
        <v>2294460.7999999998</v>
      </c>
    </row>
    <row r="5225" spans="1:9" x14ac:dyDescent="0.25">
      <c r="A5225" t="s">
        <v>158</v>
      </c>
      <c r="B5225" s="92">
        <v>421</v>
      </c>
      <c r="C5225" s="92">
        <v>17320</v>
      </c>
      <c r="D5225" s="93">
        <v>45270</v>
      </c>
      <c r="E5225" s="94" t="s">
        <v>4021</v>
      </c>
      <c r="F5225" s="92" t="s">
        <v>2173</v>
      </c>
      <c r="G5225" s="122"/>
      <c r="H5225" s="95">
        <v>15000</v>
      </c>
      <c r="I5225" s="95">
        <f t="shared" si="87"/>
        <v>2279460.7999999998</v>
      </c>
    </row>
    <row r="5226" spans="1:9" x14ac:dyDescent="0.25">
      <c r="A5226" t="s">
        <v>158</v>
      </c>
      <c r="B5226" s="92">
        <v>421</v>
      </c>
      <c r="C5226" s="92">
        <v>17321</v>
      </c>
      <c r="D5226" s="93">
        <v>45270</v>
      </c>
      <c r="E5226" s="94" t="s">
        <v>2848</v>
      </c>
      <c r="F5226" s="92" t="s">
        <v>3384</v>
      </c>
      <c r="G5226" s="122"/>
      <c r="H5226" s="95">
        <v>10000</v>
      </c>
      <c r="I5226" s="95">
        <f t="shared" si="87"/>
        <v>2269460.7999999998</v>
      </c>
    </row>
    <row r="5227" spans="1:9" x14ac:dyDescent="0.25">
      <c r="A5227" t="s">
        <v>158</v>
      </c>
      <c r="B5227" s="92">
        <v>421</v>
      </c>
      <c r="C5227" s="92">
        <v>17322</v>
      </c>
      <c r="D5227" s="93">
        <v>45270</v>
      </c>
      <c r="E5227" s="94" t="s">
        <v>3772</v>
      </c>
      <c r="F5227" s="92" t="s">
        <v>3525</v>
      </c>
      <c r="G5227" s="122"/>
      <c r="H5227" s="95">
        <v>5000</v>
      </c>
      <c r="I5227" s="95">
        <f t="shared" ref="I5227:I5290" si="88">+I5226+G5227-H5227</f>
        <v>2264460.7999999998</v>
      </c>
    </row>
    <row r="5228" spans="1:9" x14ac:dyDescent="0.25">
      <c r="A5228" t="s">
        <v>158</v>
      </c>
      <c r="B5228" s="92">
        <v>421</v>
      </c>
      <c r="C5228" s="92">
        <v>17323</v>
      </c>
      <c r="D5228" s="93">
        <v>45270</v>
      </c>
      <c r="E5228" s="94" t="s">
        <v>4109</v>
      </c>
      <c r="F5228" s="92" t="s">
        <v>4110</v>
      </c>
      <c r="G5228" s="122"/>
      <c r="H5228" s="95">
        <v>5000</v>
      </c>
      <c r="I5228" s="95">
        <f t="shared" si="88"/>
        <v>2259460.7999999998</v>
      </c>
    </row>
    <row r="5229" spans="1:9" x14ac:dyDescent="0.25">
      <c r="A5229" t="s">
        <v>158</v>
      </c>
      <c r="B5229" s="92">
        <v>428</v>
      </c>
      <c r="C5229" s="92">
        <v>17324</v>
      </c>
      <c r="D5229" s="93">
        <v>45270</v>
      </c>
      <c r="E5229" s="94" t="s">
        <v>4111</v>
      </c>
      <c r="F5229" s="92" t="s">
        <v>4112</v>
      </c>
      <c r="G5229" s="122"/>
      <c r="H5229" s="95">
        <v>20000</v>
      </c>
      <c r="I5229" s="95">
        <f t="shared" si="88"/>
        <v>2239460.7999999998</v>
      </c>
    </row>
    <row r="5230" spans="1:9" x14ac:dyDescent="0.25">
      <c r="A5230" t="s">
        <v>158</v>
      </c>
      <c r="B5230" s="92">
        <v>343</v>
      </c>
      <c r="C5230" s="92">
        <v>17325</v>
      </c>
      <c r="D5230" s="93">
        <v>45270</v>
      </c>
      <c r="E5230" s="94" t="s">
        <v>4197</v>
      </c>
      <c r="F5230" s="92" t="s">
        <v>4114</v>
      </c>
      <c r="G5230" s="122"/>
      <c r="H5230" s="95">
        <v>141250</v>
      </c>
      <c r="I5230" s="95">
        <f t="shared" si="88"/>
        <v>2098210.7999999998</v>
      </c>
    </row>
    <row r="5231" spans="1:9" x14ac:dyDescent="0.25">
      <c r="B5231" s="92"/>
      <c r="C5231" s="92">
        <v>17326</v>
      </c>
      <c r="D5231" s="93">
        <v>45273</v>
      </c>
      <c r="E5231" s="94" t="s">
        <v>64</v>
      </c>
      <c r="F5231" s="92" t="s">
        <v>43</v>
      </c>
      <c r="G5231" s="122"/>
      <c r="H5231" s="95"/>
      <c r="I5231" s="95">
        <f t="shared" si="88"/>
        <v>2098210.7999999998</v>
      </c>
    </row>
    <row r="5232" spans="1:9" x14ac:dyDescent="0.25">
      <c r="B5232" s="92"/>
      <c r="C5232" s="92">
        <v>17327</v>
      </c>
      <c r="D5232" s="93">
        <v>45273</v>
      </c>
      <c r="E5232" s="94" t="s">
        <v>64</v>
      </c>
      <c r="F5232" s="92" t="s">
        <v>43</v>
      </c>
      <c r="G5232" s="122"/>
      <c r="H5232" s="95"/>
      <c r="I5232" s="95">
        <f t="shared" si="88"/>
        <v>2098210.7999999998</v>
      </c>
    </row>
    <row r="5233" spans="1:9" x14ac:dyDescent="0.25">
      <c r="B5233" s="92"/>
      <c r="C5233" s="92">
        <v>17328</v>
      </c>
      <c r="D5233" s="93">
        <v>45273</v>
      </c>
      <c r="E5233" s="94" t="s">
        <v>64</v>
      </c>
      <c r="F5233" s="92" t="s">
        <v>43</v>
      </c>
      <c r="G5233" s="122"/>
      <c r="H5233" s="95"/>
      <c r="I5233" s="95">
        <f t="shared" si="88"/>
        <v>2098210.7999999998</v>
      </c>
    </row>
    <row r="5234" spans="1:9" x14ac:dyDescent="0.25">
      <c r="A5234" t="s">
        <v>158</v>
      </c>
      <c r="B5234" s="92">
        <v>213</v>
      </c>
      <c r="C5234" s="92">
        <v>17329</v>
      </c>
      <c r="D5234" s="93">
        <v>45273</v>
      </c>
      <c r="E5234" s="94" t="s">
        <v>4115</v>
      </c>
      <c r="F5234" s="92" t="s">
        <v>181</v>
      </c>
      <c r="G5234" s="122"/>
      <c r="H5234" s="95">
        <v>2246</v>
      </c>
      <c r="I5234" s="95">
        <f t="shared" si="88"/>
        <v>2095964.7999999998</v>
      </c>
    </row>
    <row r="5235" spans="1:9" x14ac:dyDescent="0.25">
      <c r="A5235" t="s">
        <v>158</v>
      </c>
      <c r="B5235" s="92">
        <v>293</v>
      </c>
      <c r="C5235" s="92">
        <v>17330</v>
      </c>
      <c r="D5235" s="93">
        <v>45273</v>
      </c>
      <c r="E5235" s="94" t="s">
        <v>4214</v>
      </c>
      <c r="F5235" s="92" t="s">
        <v>3013</v>
      </c>
      <c r="G5235" s="122"/>
      <c r="H5235" s="95">
        <v>6650</v>
      </c>
      <c r="I5235" s="95">
        <f t="shared" si="88"/>
        <v>2089314.7999999998</v>
      </c>
    </row>
    <row r="5236" spans="1:9" x14ac:dyDescent="0.25">
      <c r="A5236" t="s">
        <v>158</v>
      </c>
      <c r="B5236" s="92">
        <v>293</v>
      </c>
      <c r="C5236" s="92">
        <v>17331</v>
      </c>
      <c r="D5236" s="93">
        <v>45273</v>
      </c>
      <c r="E5236" s="94" t="s">
        <v>4214</v>
      </c>
      <c r="F5236" s="92" t="s">
        <v>3955</v>
      </c>
      <c r="G5236" s="122"/>
      <c r="H5236" s="95">
        <v>7790</v>
      </c>
      <c r="I5236" s="95">
        <f t="shared" si="88"/>
        <v>2081524.7999999998</v>
      </c>
    </row>
    <row r="5237" spans="1:9" x14ac:dyDescent="0.25">
      <c r="A5237" t="s">
        <v>158</v>
      </c>
      <c r="B5237" s="92">
        <v>345</v>
      </c>
      <c r="C5237" s="92">
        <v>17332</v>
      </c>
      <c r="D5237" s="93">
        <v>45273</v>
      </c>
      <c r="E5237" s="94" t="s">
        <v>4069</v>
      </c>
      <c r="F5237" s="92" t="s">
        <v>1939</v>
      </c>
      <c r="G5237" s="122"/>
      <c r="H5237" s="95">
        <v>20000</v>
      </c>
      <c r="I5237" s="95">
        <f t="shared" si="88"/>
        <v>2061524.7999999998</v>
      </c>
    </row>
    <row r="5238" spans="1:9" x14ac:dyDescent="0.25">
      <c r="A5238" t="s">
        <v>158</v>
      </c>
      <c r="B5238" s="92">
        <v>213</v>
      </c>
      <c r="C5238" s="92">
        <v>17333</v>
      </c>
      <c r="D5238" s="93">
        <v>45273</v>
      </c>
      <c r="E5238" s="94" t="s">
        <v>3348</v>
      </c>
      <c r="F5238" s="92" t="s">
        <v>1939</v>
      </c>
      <c r="G5238" s="122"/>
      <c r="H5238" s="95">
        <v>16827</v>
      </c>
      <c r="I5238" s="95">
        <f t="shared" si="88"/>
        <v>2044697.7999999998</v>
      </c>
    </row>
    <row r="5239" spans="1:9" x14ac:dyDescent="0.25">
      <c r="A5239" t="s">
        <v>158</v>
      </c>
      <c r="B5239" s="92">
        <v>426</v>
      </c>
      <c r="C5239" s="92">
        <v>17334</v>
      </c>
      <c r="D5239" s="93">
        <v>45273</v>
      </c>
      <c r="E5239" s="94" t="s">
        <v>4215</v>
      </c>
      <c r="F5239" s="92" t="s">
        <v>1939</v>
      </c>
      <c r="G5239" s="122"/>
      <c r="H5239" s="95">
        <v>50000</v>
      </c>
      <c r="I5239" s="95">
        <f t="shared" si="88"/>
        <v>1994697.7999999998</v>
      </c>
    </row>
    <row r="5240" spans="1:9" x14ac:dyDescent="0.25">
      <c r="A5240" t="s">
        <v>158</v>
      </c>
      <c r="B5240" s="92">
        <v>421</v>
      </c>
      <c r="C5240" s="92">
        <v>17335</v>
      </c>
      <c r="D5240" s="93">
        <v>45273</v>
      </c>
      <c r="E5240" s="94" t="s">
        <v>2036</v>
      </c>
      <c r="F5240" s="92" t="s">
        <v>4116</v>
      </c>
      <c r="G5240" s="122"/>
      <c r="H5240" s="95">
        <v>10000</v>
      </c>
      <c r="I5240" s="95">
        <f t="shared" si="88"/>
        <v>1984697.7999999998</v>
      </c>
    </row>
    <row r="5241" spans="1:9" x14ac:dyDescent="0.25">
      <c r="B5241" s="92"/>
      <c r="C5241" s="92">
        <v>17336</v>
      </c>
      <c r="D5241" s="93">
        <v>45273</v>
      </c>
      <c r="E5241" s="94" t="s">
        <v>64</v>
      </c>
      <c r="F5241" s="92" t="s">
        <v>43</v>
      </c>
      <c r="G5241" s="122"/>
      <c r="H5241" s="95"/>
      <c r="I5241" s="95">
        <f t="shared" si="88"/>
        <v>1984697.7999999998</v>
      </c>
    </row>
    <row r="5242" spans="1:9" x14ac:dyDescent="0.25">
      <c r="A5242" t="s">
        <v>158</v>
      </c>
      <c r="B5242" s="92">
        <v>293</v>
      </c>
      <c r="C5242" s="92">
        <v>17337</v>
      </c>
      <c r="D5242" s="93">
        <v>45273</v>
      </c>
      <c r="E5242" s="94" t="s">
        <v>4117</v>
      </c>
      <c r="F5242" s="92" t="s">
        <v>4118</v>
      </c>
      <c r="G5242" s="122"/>
      <c r="H5242" s="95">
        <v>68400</v>
      </c>
      <c r="I5242" s="95">
        <f t="shared" si="88"/>
        <v>1916297.7999999998</v>
      </c>
    </row>
    <row r="5243" spans="1:9" x14ac:dyDescent="0.25">
      <c r="B5243" s="92"/>
      <c r="C5243" s="92">
        <v>17338</v>
      </c>
      <c r="D5243" s="93">
        <v>45273</v>
      </c>
      <c r="E5243" s="94" t="s">
        <v>64</v>
      </c>
      <c r="F5243" s="92" t="s">
        <v>43</v>
      </c>
      <c r="G5243" s="122"/>
      <c r="H5243" s="95"/>
      <c r="I5243" s="95">
        <f t="shared" si="88"/>
        <v>1916297.7999999998</v>
      </c>
    </row>
    <row r="5244" spans="1:9" x14ac:dyDescent="0.25">
      <c r="A5244" t="s">
        <v>158</v>
      </c>
      <c r="B5244" s="92">
        <v>343</v>
      </c>
      <c r="C5244" s="92">
        <v>17339</v>
      </c>
      <c r="D5244" s="93">
        <v>45273</v>
      </c>
      <c r="E5244" s="94" t="s">
        <v>4119</v>
      </c>
      <c r="F5244" s="92" t="s">
        <v>4120</v>
      </c>
      <c r="G5244" s="122"/>
      <c r="H5244" s="95">
        <v>73150</v>
      </c>
      <c r="I5244" s="95">
        <f t="shared" si="88"/>
        <v>1843147.7999999998</v>
      </c>
    </row>
    <row r="5245" spans="1:9" x14ac:dyDescent="0.25">
      <c r="B5245" s="92"/>
      <c r="C5245" s="92">
        <v>17340</v>
      </c>
      <c r="D5245" s="93">
        <v>45273</v>
      </c>
      <c r="E5245" s="94" t="s">
        <v>64</v>
      </c>
      <c r="F5245" s="92" t="s">
        <v>43</v>
      </c>
      <c r="G5245" s="122"/>
      <c r="H5245" s="95"/>
      <c r="I5245" s="95">
        <f t="shared" si="88"/>
        <v>1843147.7999999998</v>
      </c>
    </row>
    <row r="5246" spans="1:9" x14ac:dyDescent="0.25">
      <c r="A5246" t="s">
        <v>158</v>
      </c>
      <c r="B5246" s="92">
        <v>343</v>
      </c>
      <c r="C5246" s="92">
        <v>17341</v>
      </c>
      <c r="D5246" s="93">
        <v>45273</v>
      </c>
      <c r="E5246" s="94" t="s">
        <v>4122</v>
      </c>
      <c r="F5246" s="92" t="s">
        <v>4123</v>
      </c>
      <c r="G5246" s="122"/>
      <c r="H5246" s="95">
        <v>20000</v>
      </c>
      <c r="I5246" s="95">
        <f t="shared" si="88"/>
        <v>1823147.7999999998</v>
      </c>
    </row>
    <row r="5247" spans="1:9" x14ac:dyDescent="0.25">
      <c r="B5247" s="92">
        <v>421</v>
      </c>
      <c r="C5247" s="92">
        <v>17342</v>
      </c>
      <c r="D5247" s="93">
        <v>45273</v>
      </c>
      <c r="E5247" s="94" t="s">
        <v>64</v>
      </c>
      <c r="F5247" s="92" t="s">
        <v>43</v>
      </c>
      <c r="G5247" s="122"/>
      <c r="H5247" s="95"/>
      <c r="I5247" s="95">
        <f t="shared" si="88"/>
        <v>1823147.7999999998</v>
      </c>
    </row>
    <row r="5248" spans="1:9" x14ac:dyDescent="0.25">
      <c r="A5248" t="s">
        <v>158</v>
      </c>
      <c r="B5248" s="92">
        <v>343</v>
      </c>
      <c r="C5248" s="92">
        <v>17343</v>
      </c>
      <c r="D5248" s="93">
        <v>45273</v>
      </c>
      <c r="E5248" s="94" t="s">
        <v>4125</v>
      </c>
      <c r="F5248" s="92" t="s">
        <v>4126</v>
      </c>
      <c r="G5248" s="122"/>
      <c r="H5248" s="95">
        <v>30000</v>
      </c>
      <c r="I5248" s="95">
        <f t="shared" si="88"/>
        <v>1793147.7999999998</v>
      </c>
    </row>
    <row r="5249" spans="1:9" x14ac:dyDescent="0.25">
      <c r="B5249" s="92"/>
      <c r="C5249" s="92">
        <v>17344</v>
      </c>
      <c r="D5249" s="93">
        <v>45273</v>
      </c>
      <c r="E5249" s="94" t="s">
        <v>64</v>
      </c>
      <c r="F5249" s="92" t="s">
        <v>43</v>
      </c>
      <c r="G5249" s="122"/>
      <c r="H5249" s="95"/>
      <c r="I5249" s="95">
        <f t="shared" si="88"/>
        <v>1793147.7999999998</v>
      </c>
    </row>
    <row r="5250" spans="1:9" x14ac:dyDescent="0.25">
      <c r="A5250" t="s">
        <v>158</v>
      </c>
      <c r="B5250" s="92">
        <v>343</v>
      </c>
      <c r="C5250" s="92">
        <v>17345</v>
      </c>
      <c r="D5250" s="93">
        <v>45273</v>
      </c>
      <c r="E5250" s="94" t="s">
        <v>4127</v>
      </c>
      <c r="F5250" s="92" t="s">
        <v>3758</v>
      </c>
      <c r="G5250" s="122"/>
      <c r="H5250" s="95">
        <v>16435</v>
      </c>
      <c r="I5250" s="95">
        <f t="shared" si="88"/>
        <v>1776712.7999999998</v>
      </c>
    </row>
    <row r="5251" spans="1:9" x14ac:dyDescent="0.25">
      <c r="A5251" t="s">
        <v>158</v>
      </c>
      <c r="B5251" s="92">
        <v>345</v>
      </c>
      <c r="C5251" s="92">
        <v>17346</v>
      </c>
      <c r="D5251" s="93">
        <v>45273</v>
      </c>
      <c r="E5251" s="94" t="s">
        <v>4128</v>
      </c>
      <c r="F5251" s="92" t="s">
        <v>1765</v>
      </c>
      <c r="G5251" s="122"/>
      <c r="H5251" s="95">
        <v>30000</v>
      </c>
      <c r="I5251" s="95">
        <f t="shared" si="88"/>
        <v>1746712.7999999998</v>
      </c>
    </row>
    <row r="5252" spans="1:9" x14ac:dyDescent="0.25">
      <c r="A5252" t="s">
        <v>158</v>
      </c>
      <c r="B5252" s="92">
        <v>343</v>
      </c>
      <c r="C5252" s="92">
        <v>17347</v>
      </c>
      <c r="D5252" s="93">
        <v>45273</v>
      </c>
      <c r="E5252" s="94" t="s">
        <v>4209</v>
      </c>
      <c r="F5252" s="92" t="s">
        <v>4121</v>
      </c>
      <c r="G5252" s="122"/>
      <c r="H5252" s="95">
        <v>40850</v>
      </c>
      <c r="I5252" s="95">
        <f t="shared" si="88"/>
        <v>1705862.7999999998</v>
      </c>
    </row>
    <row r="5253" spans="1:9" x14ac:dyDescent="0.25">
      <c r="A5253" t="s">
        <v>158</v>
      </c>
      <c r="B5253" s="92">
        <v>421</v>
      </c>
      <c r="C5253" s="92">
        <v>17348</v>
      </c>
      <c r="D5253" s="93">
        <v>45273</v>
      </c>
      <c r="E5253" s="94" t="s">
        <v>4130</v>
      </c>
      <c r="F5253" s="92" t="s">
        <v>4129</v>
      </c>
      <c r="G5253" s="122"/>
      <c r="H5253" s="95">
        <v>10000</v>
      </c>
      <c r="I5253" s="95">
        <f t="shared" si="88"/>
        <v>1695862.7999999998</v>
      </c>
    </row>
    <row r="5254" spans="1:9" x14ac:dyDescent="0.25">
      <c r="A5254" t="s">
        <v>158</v>
      </c>
      <c r="B5254" s="92">
        <v>426</v>
      </c>
      <c r="C5254" s="92">
        <v>17349</v>
      </c>
      <c r="D5254" s="93">
        <v>45273</v>
      </c>
      <c r="E5254" s="94" t="s">
        <v>4131</v>
      </c>
      <c r="F5254" s="92" t="s">
        <v>4132</v>
      </c>
      <c r="G5254" s="122"/>
      <c r="H5254" s="95">
        <v>41950</v>
      </c>
      <c r="I5254" s="95">
        <f t="shared" si="88"/>
        <v>1653912.7999999998</v>
      </c>
    </row>
    <row r="5255" spans="1:9" x14ac:dyDescent="0.25">
      <c r="A5255" t="s">
        <v>158</v>
      </c>
      <c r="B5255" s="92">
        <v>421</v>
      </c>
      <c r="C5255" s="92">
        <v>17350</v>
      </c>
      <c r="D5255" s="93">
        <v>45275</v>
      </c>
      <c r="E5255" s="94" t="s">
        <v>2036</v>
      </c>
      <c r="F5255" s="92" t="s">
        <v>4133</v>
      </c>
      <c r="G5255" s="122"/>
      <c r="H5255" s="95">
        <v>5000</v>
      </c>
      <c r="I5255" s="95">
        <f t="shared" si="88"/>
        <v>1648912.7999999998</v>
      </c>
    </row>
    <row r="5256" spans="1:9" x14ac:dyDescent="0.25">
      <c r="A5256" t="s">
        <v>158</v>
      </c>
      <c r="B5256" s="92">
        <v>428</v>
      </c>
      <c r="C5256" s="92">
        <v>17351</v>
      </c>
      <c r="D5256" s="93">
        <v>45275</v>
      </c>
      <c r="E5256" s="94" t="s">
        <v>4072</v>
      </c>
      <c r="F5256" s="92" t="s">
        <v>4134</v>
      </c>
      <c r="G5256" s="122"/>
      <c r="H5256" s="95">
        <v>10000</v>
      </c>
      <c r="I5256" s="95">
        <f t="shared" si="88"/>
        <v>1638912.7999999998</v>
      </c>
    </row>
    <row r="5257" spans="1:9" x14ac:dyDescent="0.25">
      <c r="B5257" s="92">
        <v>343</v>
      </c>
      <c r="C5257" s="92">
        <v>17352</v>
      </c>
      <c r="D5257" s="93">
        <v>45275</v>
      </c>
      <c r="E5257" s="94" t="s">
        <v>4135</v>
      </c>
      <c r="F5257" s="92" t="s">
        <v>4136</v>
      </c>
      <c r="G5257" s="122"/>
      <c r="H5257" s="95">
        <v>30522</v>
      </c>
      <c r="I5257" s="95">
        <f t="shared" si="88"/>
        <v>1608390.7999999998</v>
      </c>
    </row>
    <row r="5258" spans="1:9" x14ac:dyDescent="0.25">
      <c r="A5258" t="s">
        <v>158</v>
      </c>
      <c r="B5258" s="92">
        <v>231</v>
      </c>
      <c r="C5258" s="92">
        <v>17353</v>
      </c>
      <c r="D5258" s="93">
        <v>45278</v>
      </c>
      <c r="E5258" s="94" t="s">
        <v>4002</v>
      </c>
      <c r="F5258" s="92" t="s">
        <v>1937</v>
      </c>
      <c r="G5258" s="122"/>
      <c r="H5258" s="95">
        <v>20000</v>
      </c>
      <c r="I5258" s="95">
        <f t="shared" si="88"/>
        <v>1588390.7999999998</v>
      </c>
    </row>
    <row r="5259" spans="1:9" x14ac:dyDescent="0.25">
      <c r="A5259" t="s">
        <v>158</v>
      </c>
      <c r="B5259" s="92">
        <v>342</v>
      </c>
      <c r="C5259" s="92">
        <v>17354</v>
      </c>
      <c r="D5259" s="93">
        <v>45278</v>
      </c>
      <c r="E5259" s="94" t="s">
        <v>4137</v>
      </c>
      <c r="F5259" s="92" t="s">
        <v>3406</v>
      </c>
      <c r="G5259" s="122"/>
      <c r="H5259" s="95">
        <v>50000</v>
      </c>
      <c r="I5259" s="95">
        <f t="shared" si="88"/>
        <v>1538390.7999999998</v>
      </c>
    </row>
    <row r="5260" spans="1:9" x14ac:dyDescent="0.25">
      <c r="A5260" t="s">
        <v>158</v>
      </c>
      <c r="B5260" s="92">
        <v>299</v>
      </c>
      <c r="C5260" s="92">
        <v>17355</v>
      </c>
      <c r="D5260" s="93">
        <v>45278</v>
      </c>
      <c r="E5260" s="94" t="s">
        <v>4139</v>
      </c>
      <c r="F5260" s="92" t="s">
        <v>2091</v>
      </c>
      <c r="G5260" s="122"/>
      <c r="H5260" s="95">
        <v>7493.75</v>
      </c>
      <c r="I5260" s="95">
        <f t="shared" si="88"/>
        <v>1530897.0499999998</v>
      </c>
    </row>
    <row r="5261" spans="1:9" x14ac:dyDescent="0.25">
      <c r="A5261" t="s">
        <v>158</v>
      </c>
      <c r="B5261" s="92">
        <v>299</v>
      </c>
      <c r="C5261" s="92">
        <v>17356</v>
      </c>
      <c r="D5261" s="93">
        <v>45278</v>
      </c>
      <c r="E5261" s="94" t="s">
        <v>4138</v>
      </c>
      <c r="F5261" s="92" t="s">
        <v>2091</v>
      </c>
      <c r="G5261" s="122"/>
      <c r="H5261" s="95">
        <v>6133.91</v>
      </c>
      <c r="I5261" s="95">
        <f t="shared" si="88"/>
        <v>1524763.14</v>
      </c>
    </row>
    <row r="5262" spans="1:9" x14ac:dyDescent="0.25">
      <c r="A5262" t="s">
        <v>158</v>
      </c>
      <c r="B5262" s="92">
        <v>299</v>
      </c>
      <c r="C5262" s="92">
        <v>17357</v>
      </c>
      <c r="D5262" s="93">
        <v>45278</v>
      </c>
      <c r="E5262" s="94" t="s">
        <v>4140</v>
      </c>
      <c r="F5262" s="92" t="s">
        <v>2091</v>
      </c>
      <c r="G5262" s="122"/>
      <c r="H5262" s="95">
        <v>8676.25</v>
      </c>
      <c r="I5262" s="95">
        <f t="shared" si="88"/>
        <v>1516086.89</v>
      </c>
    </row>
    <row r="5263" spans="1:9" x14ac:dyDescent="0.25">
      <c r="A5263" t="s">
        <v>158</v>
      </c>
      <c r="B5263" s="92">
        <v>421</v>
      </c>
      <c r="C5263" s="92">
        <v>17358</v>
      </c>
      <c r="D5263" s="93">
        <v>45278</v>
      </c>
      <c r="E5263" s="94" t="s">
        <v>4141</v>
      </c>
      <c r="F5263" s="92" t="s">
        <v>3082</v>
      </c>
      <c r="G5263" s="122"/>
      <c r="H5263" s="95">
        <v>10000</v>
      </c>
      <c r="I5263" s="95">
        <f t="shared" si="88"/>
        <v>1506086.89</v>
      </c>
    </row>
    <row r="5264" spans="1:9" x14ac:dyDescent="0.25">
      <c r="A5264" t="s">
        <v>158</v>
      </c>
      <c r="B5264" s="92">
        <v>426</v>
      </c>
      <c r="C5264" s="92">
        <v>17359</v>
      </c>
      <c r="D5264" s="93">
        <v>45278</v>
      </c>
      <c r="E5264" s="94" t="s">
        <v>4142</v>
      </c>
      <c r="F5264" s="92" t="s">
        <v>3734</v>
      </c>
      <c r="G5264" s="122"/>
      <c r="H5264" s="95">
        <v>50350</v>
      </c>
      <c r="I5264" s="95">
        <f t="shared" si="88"/>
        <v>1455736.89</v>
      </c>
    </row>
    <row r="5265" spans="1:9" x14ac:dyDescent="0.25">
      <c r="B5265" s="92"/>
      <c r="C5265" s="92">
        <v>17360</v>
      </c>
      <c r="D5265" s="93">
        <v>45278</v>
      </c>
      <c r="E5265" s="94" t="s">
        <v>64</v>
      </c>
      <c r="F5265" s="92" t="s">
        <v>43</v>
      </c>
      <c r="G5265" s="122"/>
      <c r="H5265" s="95"/>
      <c r="I5265" s="95">
        <f t="shared" si="88"/>
        <v>1455736.89</v>
      </c>
    </row>
    <row r="5266" spans="1:9" x14ac:dyDescent="0.25">
      <c r="B5266" s="92">
        <v>421</v>
      </c>
      <c r="C5266" s="92">
        <v>17361</v>
      </c>
      <c r="D5266" s="93">
        <v>45278</v>
      </c>
      <c r="E5266" s="94" t="s">
        <v>4198</v>
      </c>
      <c r="F5266" s="92" t="s">
        <v>4143</v>
      </c>
      <c r="G5266" s="122"/>
      <c r="H5266" s="95">
        <v>25000</v>
      </c>
      <c r="I5266" s="95">
        <f t="shared" si="88"/>
        <v>1430736.89</v>
      </c>
    </row>
    <row r="5267" spans="1:9" x14ac:dyDescent="0.25">
      <c r="A5267" t="s">
        <v>158</v>
      </c>
      <c r="B5267" s="92">
        <v>426</v>
      </c>
      <c r="C5267" s="92">
        <v>17362</v>
      </c>
      <c r="D5267" s="93">
        <v>45278</v>
      </c>
      <c r="E5267" s="94" t="s">
        <v>4215</v>
      </c>
      <c r="F5267" s="92" t="s">
        <v>1939</v>
      </c>
      <c r="G5267" s="122"/>
      <c r="H5267" s="95">
        <v>15000</v>
      </c>
      <c r="I5267" s="95">
        <f t="shared" si="88"/>
        <v>1415736.89</v>
      </c>
    </row>
    <row r="5268" spans="1:9" x14ac:dyDescent="0.25">
      <c r="B5268" s="92"/>
      <c r="C5268" s="92">
        <v>17363</v>
      </c>
      <c r="D5268" s="93">
        <v>45279</v>
      </c>
      <c r="E5268" s="94" t="s">
        <v>64</v>
      </c>
      <c r="F5268" s="92" t="s">
        <v>43</v>
      </c>
      <c r="G5268" s="122"/>
      <c r="H5268" s="95"/>
      <c r="I5268" s="95">
        <f t="shared" si="88"/>
        <v>1415736.89</v>
      </c>
    </row>
    <row r="5269" spans="1:9" x14ac:dyDescent="0.25">
      <c r="A5269" t="s">
        <v>158</v>
      </c>
      <c r="B5269" s="92">
        <v>421</v>
      </c>
      <c r="C5269" s="92">
        <v>17364</v>
      </c>
      <c r="D5269" s="93">
        <v>45279</v>
      </c>
      <c r="E5269" s="94" t="s">
        <v>1722</v>
      </c>
      <c r="F5269" s="92" t="s">
        <v>4013</v>
      </c>
      <c r="G5269" s="122"/>
      <c r="H5269" s="95">
        <v>10000</v>
      </c>
      <c r="I5269" s="95">
        <f t="shared" si="88"/>
        <v>1405736.89</v>
      </c>
    </row>
    <row r="5270" spans="1:9" x14ac:dyDescent="0.25">
      <c r="A5270" t="s">
        <v>158</v>
      </c>
      <c r="B5270" s="92">
        <v>421</v>
      </c>
      <c r="C5270" s="92">
        <v>17365</v>
      </c>
      <c r="D5270" s="93">
        <v>45279</v>
      </c>
      <c r="E5270" s="94" t="s">
        <v>2079</v>
      </c>
      <c r="F5270" s="92" t="s">
        <v>4144</v>
      </c>
      <c r="G5270" s="122"/>
      <c r="H5270" s="95">
        <v>20000</v>
      </c>
      <c r="I5270" s="95">
        <f t="shared" si="88"/>
        <v>1385736.89</v>
      </c>
    </row>
    <row r="5271" spans="1:9" x14ac:dyDescent="0.25">
      <c r="A5271" t="s">
        <v>158</v>
      </c>
      <c r="B5271" s="92">
        <v>421</v>
      </c>
      <c r="C5271" s="92">
        <v>17366</v>
      </c>
      <c r="D5271" s="93">
        <v>45279</v>
      </c>
      <c r="E5271" s="94" t="s">
        <v>4145</v>
      </c>
      <c r="F5271" s="92" t="s">
        <v>2819</v>
      </c>
      <c r="G5271" s="122"/>
      <c r="H5271" s="95">
        <v>10000</v>
      </c>
      <c r="I5271" s="95">
        <f t="shared" si="88"/>
        <v>1375736.89</v>
      </c>
    </row>
    <row r="5272" spans="1:9" x14ac:dyDescent="0.25">
      <c r="A5272" t="s">
        <v>158</v>
      </c>
      <c r="B5272" s="92">
        <v>345</v>
      </c>
      <c r="C5272" s="92">
        <v>17367</v>
      </c>
      <c r="D5272" s="93">
        <v>45279</v>
      </c>
      <c r="E5272" s="94" t="s">
        <v>4146</v>
      </c>
      <c r="F5272" s="92" t="s">
        <v>1939</v>
      </c>
      <c r="G5272" s="122"/>
      <c r="H5272" s="95">
        <v>7950</v>
      </c>
      <c r="I5272" s="95">
        <f t="shared" si="88"/>
        <v>1367786.89</v>
      </c>
    </row>
    <row r="5273" spans="1:9" x14ac:dyDescent="0.25">
      <c r="A5273" t="s">
        <v>158</v>
      </c>
      <c r="B5273" s="92">
        <v>343</v>
      </c>
      <c r="C5273" s="92">
        <v>17368</v>
      </c>
      <c r="D5273" s="93">
        <v>45279</v>
      </c>
      <c r="E5273" s="94" t="s">
        <v>4147</v>
      </c>
      <c r="F5273" s="92" t="s">
        <v>4103</v>
      </c>
      <c r="G5273" s="122"/>
      <c r="H5273" s="95">
        <v>95000</v>
      </c>
      <c r="I5273" s="95">
        <f t="shared" si="88"/>
        <v>1272786.8899999999</v>
      </c>
    </row>
    <row r="5274" spans="1:9" x14ac:dyDescent="0.25">
      <c r="A5274" t="s">
        <v>158</v>
      </c>
      <c r="B5274" s="92">
        <v>421</v>
      </c>
      <c r="C5274" s="92">
        <v>17369</v>
      </c>
      <c r="D5274" s="93">
        <v>45279</v>
      </c>
      <c r="E5274" s="94" t="s">
        <v>2406</v>
      </c>
      <c r="F5274" s="92" t="s">
        <v>4148</v>
      </c>
      <c r="G5274" s="122"/>
      <c r="H5274" s="95">
        <v>5000</v>
      </c>
      <c r="I5274" s="95">
        <f t="shared" si="88"/>
        <v>1267786.8899999999</v>
      </c>
    </row>
    <row r="5275" spans="1:9" x14ac:dyDescent="0.25">
      <c r="A5275" t="s">
        <v>158</v>
      </c>
      <c r="B5275" s="92">
        <v>342</v>
      </c>
      <c r="C5275" s="92">
        <v>17370</v>
      </c>
      <c r="D5275" s="93">
        <v>45279</v>
      </c>
      <c r="E5275" s="94" t="s">
        <v>4137</v>
      </c>
      <c r="F5275" s="92" t="s">
        <v>2783</v>
      </c>
      <c r="G5275" s="122"/>
      <c r="H5275" s="95">
        <v>25000</v>
      </c>
      <c r="I5275" s="95">
        <f t="shared" si="88"/>
        <v>1242786.8899999999</v>
      </c>
    </row>
    <row r="5276" spans="1:9" x14ac:dyDescent="0.25">
      <c r="A5276" t="s">
        <v>158</v>
      </c>
      <c r="B5276" s="92">
        <v>421</v>
      </c>
      <c r="C5276" s="92">
        <v>17371</v>
      </c>
      <c r="D5276" s="93">
        <v>45279</v>
      </c>
      <c r="E5276" s="94" t="s">
        <v>282</v>
      </c>
      <c r="F5276" s="92" t="s">
        <v>4149</v>
      </c>
      <c r="G5276" s="122"/>
      <c r="H5276" s="95">
        <v>15000</v>
      </c>
      <c r="I5276" s="95">
        <f t="shared" si="88"/>
        <v>1227786.8899999999</v>
      </c>
    </row>
    <row r="5277" spans="1:9" x14ac:dyDescent="0.25">
      <c r="A5277" t="s">
        <v>158</v>
      </c>
      <c r="B5277" s="92">
        <v>426</v>
      </c>
      <c r="C5277" s="92">
        <v>17372</v>
      </c>
      <c r="D5277" s="93">
        <v>45279</v>
      </c>
      <c r="E5277" s="94" t="s">
        <v>4150</v>
      </c>
      <c r="F5277" s="92" t="s">
        <v>189</v>
      </c>
      <c r="G5277" s="122"/>
      <c r="H5277" s="95">
        <v>72227</v>
      </c>
      <c r="I5277" s="95">
        <f t="shared" si="88"/>
        <v>1155559.8899999999</v>
      </c>
    </row>
    <row r="5278" spans="1:9" x14ac:dyDescent="0.25">
      <c r="B5278" s="92">
        <v>426</v>
      </c>
      <c r="C5278" s="92">
        <v>17373</v>
      </c>
      <c r="D5278" s="93">
        <v>45279</v>
      </c>
      <c r="E5278" s="94" t="s">
        <v>4150</v>
      </c>
      <c r="F5278" s="92" t="s">
        <v>1923</v>
      </c>
      <c r="G5278" s="122"/>
      <c r="H5278" s="95">
        <v>18112</v>
      </c>
      <c r="I5278" s="95">
        <f t="shared" si="88"/>
        <v>1137447.8899999999</v>
      </c>
    </row>
    <row r="5279" spans="1:9" x14ac:dyDescent="0.25">
      <c r="A5279" t="s">
        <v>158</v>
      </c>
      <c r="B5279" s="92">
        <v>231</v>
      </c>
      <c r="C5279" s="92">
        <v>17374</v>
      </c>
      <c r="D5279" s="93">
        <v>45279</v>
      </c>
      <c r="E5279" s="94" t="s">
        <v>4151</v>
      </c>
      <c r="F5279" s="92" t="s">
        <v>4152</v>
      </c>
      <c r="G5279" s="122"/>
      <c r="H5279" s="95">
        <v>3000</v>
      </c>
      <c r="I5279" s="95">
        <f t="shared" si="88"/>
        <v>1134447.8899999999</v>
      </c>
    </row>
    <row r="5280" spans="1:9" x14ac:dyDescent="0.25">
      <c r="A5280" t="s">
        <v>158</v>
      </c>
      <c r="B5280" s="92">
        <v>345</v>
      </c>
      <c r="C5280" s="92">
        <v>17375</v>
      </c>
      <c r="D5280" s="93">
        <v>45280</v>
      </c>
      <c r="E5280" s="94" t="s">
        <v>4069</v>
      </c>
      <c r="F5280" s="92" t="s">
        <v>1939</v>
      </c>
      <c r="G5280" s="122"/>
      <c r="H5280" s="95">
        <v>20000</v>
      </c>
      <c r="I5280" s="95">
        <f t="shared" si="88"/>
        <v>1114447.8899999999</v>
      </c>
    </row>
    <row r="5281" spans="1:9" x14ac:dyDescent="0.25">
      <c r="A5281" t="s">
        <v>158</v>
      </c>
      <c r="B5281" s="92">
        <v>122</v>
      </c>
      <c r="C5281" s="92">
        <v>17376</v>
      </c>
      <c r="D5281" s="93">
        <v>45280</v>
      </c>
      <c r="E5281" s="94" t="s">
        <v>2857</v>
      </c>
      <c r="F5281" s="92" t="s">
        <v>3299</v>
      </c>
      <c r="G5281" s="122"/>
      <c r="H5281" s="95">
        <v>20000</v>
      </c>
      <c r="I5281" s="95">
        <f t="shared" si="88"/>
        <v>1094447.8899999999</v>
      </c>
    </row>
    <row r="5282" spans="1:9" x14ac:dyDescent="0.25">
      <c r="B5282" s="92"/>
      <c r="C5282" s="92">
        <v>17377</v>
      </c>
      <c r="D5282" s="93">
        <v>45280</v>
      </c>
      <c r="E5282" s="94" t="s">
        <v>64</v>
      </c>
      <c r="F5282" s="92" t="s">
        <v>43</v>
      </c>
      <c r="G5282" s="122"/>
      <c r="H5282" s="95"/>
      <c r="I5282" s="95">
        <f t="shared" si="88"/>
        <v>1094447.8899999999</v>
      </c>
    </row>
    <row r="5283" spans="1:9" x14ac:dyDescent="0.25">
      <c r="A5283" t="s">
        <v>158</v>
      </c>
      <c r="B5283" s="92">
        <v>122</v>
      </c>
      <c r="C5283" s="92">
        <v>17378</v>
      </c>
      <c r="D5283" s="93">
        <v>45280</v>
      </c>
      <c r="E5283" s="94" t="s">
        <v>2851</v>
      </c>
      <c r="F5283" s="92" t="s">
        <v>4076</v>
      </c>
      <c r="G5283" s="122"/>
      <c r="H5283" s="95">
        <v>15000</v>
      </c>
      <c r="I5283" s="95">
        <f t="shared" si="88"/>
        <v>1079447.8899999999</v>
      </c>
    </row>
    <row r="5284" spans="1:9" x14ac:dyDescent="0.25">
      <c r="A5284" t="s">
        <v>158</v>
      </c>
      <c r="B5284" s="92">
        <v>122</v>
      </c>
      <c r="C5284" s="92">
        <v>17379</v>
      </c>
      <c r="D5284" s="93">
        <v>45280</v>
      </c>
      <c r="E5284" s="94" t="s">
        <v>2206</v>
      </c>
      <c r="F5284" s="92" t="s">
        <v>4078</v>
      </c>
      <c r="G5284" s="122"/>
      <c r="H5284" s="95">
        <v>15000</v>
      </c>
      <c r="I5284" s="95">
        <f t="shared" si="88"/>
        <v>1064447.8899999999</v>
      </c>
    </row>
    <row r="5285" spans="1:9" x14ac:dyDescent="0.25">
      <c r="A5285" t="s">
        <v>158</v>
      </c>
      <c r="B5285" s="92">
        <v>122</v>
      </c>
      <c r="C5285" s="92">
        <v>17380</v>
      </c>
      <c r="D5285" s="93">
        <v>45280</v>
      </c>
      <c r="E5285" s="94" t="s">
        <v>3540</v>
      </c>
      <c r="F5285" s="92" t="s">
        <v>1963</v>
      </c>
      <c r="G5285" s="122"/>
      <c r="H5285" s="95">
        <v>6000</v>
      </c>
      <c r="I5285" s="95">
        <f t="shared" si="88"/>
        <v>1058447.8899999999</v>
      </c>
    </row>
    <row r="5286" spans="1:9" x14ac:dyDescent="0.25">
      <c r="A5286" t="s">
        <v>158</v>
      </c>
      <c r="B5286" s="92">
        <v>122</v>
      </c>
      <c r="C5286" s="92">
        <v>17381</v>
      </c>
      <c r="D5286" s="93">
        <v>45280</v>
      </c>
      <c r="E5286" s="94" t="s">
        <v>4153</v>
      </c>
      <c r="F5286" s="92" t="s">
        <v>1893</v>
      </c>
      <c r="G5286" s="122"/>
      <c r="H5286" s="95">
        <v>15000</v>
      </c>
      <c r="I5286" s="95">
        <f t="shared" si="88"/>
        <v>1043447.8899999999</v>
      </c>
    </row>
    <row r="5287" spans="1:9" x14ac:dyDescent="0.25">
      <c r="A5287" t="s">
        <v>158</v>
      </c>
      <c r="B5287" s="92">
        <v>122</v>
      </c>
      <c r="C5287" s="92">
        <v>17382</v>
      </c>
      <c r="D5287" s="93">
        <v>45280</v>
      </c>
      <c r="E5287" s="94" t="s">
        <v>4154</v>
      </c>
      <c r="F5287" s="92" t="s">
        <v>1821</v>
      </c>
      <c r="G5287" s="122"/>
      <c r="H5287" s="95">
        <v>15000</v>
      </c>
      <c r="I5287" s="95">
        <f t="shared" si="88"/>
        <v>1028447.8899999999</v>
      </c>
    </row>
    <row r="5288" spans="1:9" x14ac:dyDescent="0.25">
      <c r="A5288" t="s">
        <v>158</v>
      </c>
      <c r="B5288" s="92">
        <v>122</v>
      </c>
      <c r="C5288" s="92">
        <v>17383</v>
      </c>
      <c r="D5288" s="93">
        <v>45280</v>
      </c>
      <c r="E5288" s="94" t="s">
        <v>2540</v>
      </c>
      <c r="F5288" s="92" t="s">
        <v>2055</v>
      </c>
      <c r="G5288" s="122"/>
      <c r="H5288" s="95">
        <v>12000</v>
      </c>
      <c r="I5288" s="95">
        <f t="shared" si="88"/>
        <v>1016447.8899999999</v>
      </c>
    </row>
    <row r="5289" spans="1:9" x14ac:dyDescent="0.25">
      <c r="B5289" s="92">
        <v>122</v>
      </c>
      <c r="C5289" s="92">
        <v>17384</v>
      </c>
      <c r="D5289" s="93">
        <v>45280</v>
      </c>
      <c r="E5289" s="94" t="s">
        <v>3434</v>
      </c>
      <c r="F5289" s="92" t="s">
        <v>3738</v>
      </c>
      <c r="G5289" s="122"/>
      <c r="H5289" s="95">
        <v>12000</v>
      </c>
      <c r="I5289" s="95">
        <f t="shared" si="88"/>
        <v>1004447.8899999999</v>
      </c>
    </row>
    <row r="5290" spans="1:9" x14ac:dyDescent="0.25">
      <c r="B5290" s="92"/>
      <c r="C5290" s="92">
        <v>17385</v>
      </c>
      <c r="D5290" s="93">
        <v>45280</v>
      </c>
      <c r="E5290" s="94" t="s">
        <v>64</v>
      </c>
      <c r="F5290" s="92" t="s">
        <v>43</v>
      </c>
      <c r="G5290" s="122"/>
      <c r="H5290" s="95"/>
      <c r="I5290" s="95">
        <f t="shared" si="88"/>
        <v>1004447.8899999999</v>
      </c>
    </row>
    <row r="5291" spans="1:9" x14ac:dyDescent="0.25">
      <c r="A5291" t="s">
        <v>158</v>
      </c>
      <c r="B5291" s="92">
        <v>122</v>
      </c>
      <c r="C5291" s="92">
        <v>17386</v>
      </c>
      <c r="D5291" s="93">
        <v>45280</v>
      </c>
      <c r="E5291" s="94" t="s">
        <v>2117</v>
      </c>
      <c r="F5291" s="92" t="s">
        <v>3800</v>
      </c>
      <c r="G5291" s="122"/>
      <c r="H5291" s="95">
        <v>12000</v>
      </c>
      <c r="I5291" s="95">
        <f t="shared" ref="I5291:I5360" si="89">+I5290+G5291-H5291</f>
        <v>992447.8899999999</v>
      </c>
    </row>
    <row r="5292" spans="1:9" x14ac:dyDescent="0.25">
      <c r="A5292" t="s">
        <v>158</v>
      </c>
      <c r="B5292" s="92">
        <v>122</v>
      </c>
      <c r="C5292" s="92">
        <v>17387</v>
      </c>
      <c r="D5292" s="93">
        <v>45280</v>
      </c>
      <c r="E5292" s="94" t="s">
        <v>4155</v>
      </c>
      <c r="F5292" s="92" t="s">
        <v>1582</v>
      </c>
      <c r="G5292" s="122"/>
      <c r="H5292" s="95">
        <v>10000</v>
      </c>
      <c r="I5292" s="95">
        <f t="shared" si="89"/>
        <v>982447.8899999999</v>
      </c>
    </row>
    <row r="5293" spans="1:9" x14ac:dyDescent="0.25">
      <c r="A5293" t="s">
        <v>158</v>
      </c>
      <c r="B5293" s="92">
        <v>122</v>
      </c>
      <c r="C5293" s="92">
        <v>17388</v>
      </c>
      <c r="D5293" s="93">
        <v>45280</v>
      </c>
      <c r="E5293" s="94" t="s">
        <v>4156</v>
      </c>
      <c r="F5293" s="92" t="s">
        <v>1265</v>
      </c>
      <c r="G5293" s="122"/>
      <c r="H5293" s="95">
        <v>10000</v>
      </c>
      <c r="I5293" s="95">
        <f t="shared" si="89"/>
        <v>972447.8899999999</v>
      </c>
    </row>
    <row r="5294" spans="1:9" x14ac:dyDescent="0.25">
      <c r="A5294" t="s">
        <v>158</v>
      </c>
      <c r="B5294" s="92">
        <v>122</v>
      </c>
      <c r="C5294" s="92">
        <v>17389</v>
      </c>
      <c r="D5294" s="93">
        <v>45280</v>
      </c>
      <c r="E5294" s="94" t="s">
        <v>4157</v>
      </c>
      <c r="F5294" s="92" t="s">
        <v>1977</v>
      </c>
      <c r="G5294" s="122"/>
      <c r="H5294" s="95">
        <v>9000</v>
      </c>
      <c r="I5294" s="95">
        <f t="shared" si="89"/>
        <v>963447.8899999999</v>
      </c>
    </row>
    <row r="5295" spans="1:9" x14ac:dyDescent="0.25">
      <c r="A5295" t="s">
        <v>158</v>
      </c>
      <c r="B5295" s="92">
        <v>122</v>
      </c>
      <c r="C5295" s="92">
        <v>17390</v>
      </c>
      <c r="D5295" s="93">
        <v>45280</v>
      </c>
      <c r="E5295" s="94" t="s">
        <v>2202</v>
      </c>
      <c r="F5295" s="92" t="s">
        <v>3054</v>
      </c>
      <c r="G5295" s="122"/>
      <c r="H5295" s="95">
        <v>8000</v>
      </c>
      <c r="I5295" s="95">
        <f t="shared" si="89"/>
        <v>955447.8899999999</v>
      </c>
    </row>
    <row r="5296" spans="1:9" x14ac:dyDescent="0.25">
      <c r="A5296" t="s">
        <v>158</v>
      </c>
      <c r="B5296" s="92">
        <v>421</v>
      </c>
      <c r="C5296" s="92">
        <v>17391</v>
      </c>
      <c r="D5296" s="93">
        <v>45280</v>
      </c>
      <c r="E5296" s="94" t="s">
        <v>3474</v>
      </c>
      <c r="F5296" s="92" t="s">
        <v>1953</v>
      </c>
      <c r="G5296" s="122"/>
      <c r="H5296" s="95">
        <v>5000</v>
      </c>
      <c r="I5296" s="95">
        <f t="shared" si="89"/>
        <v>950447.8899999999</v>
      </c>
    </row>
    <row r="5297" spans="1:9" x14ac:dyDescent="0.25">
      <c r="A5297" t="s">
        <v>158</v>
      </c>
      <c r="B5297" s="92">
        <v>421</v>
      </c>
      <c r="C5297" s="92">
        <v>17392</v>
      </c>
      <c r="D5297" s="93">
        <v>45280</v>
      </c>
      <c r="E5297" s="94" t="s">
        <v>4158</v>
      </c>
      <c r="F5297" s="92" t="s">
        <v>2790</v>
      </c>
      <c r="G5297" s="122"/>
      <c r="H5297" s="95">
        <v>6000</v>
      </c>
      <c r="I5297" s="95">
        <f t="shared" si="89"/>
        <v>944447.8899999999</v>
      </c>
    </row>
    <row r="5298" spans="1:9" x14ac:dyDescent="0.25">
      <c r="A5298" t="s">
        <v>158</v>
      </c>
      <c r="B5298" s="92">
        <v>231</v>
      </c>
      <c r="C5298" s="92">
        <v>17393</v>
      </c>
      <c r="D5298" s="93">
        <v>45280</v>
      </c>
      <c r="E5298" s="94" t="s">
        <v>1782</v>
      </c>
      <c r="F5298" s="92" t="s">
        <v>3853</v>
      </c>
      <c r="G5298" s="122"/>
      <c r="H5298" s="95">
        <v>15000</v>
      </c>
      <c r="I5298" s="95">
        <f t="shared" si="89"/>
        <v>929447.8899999999</v>
      </c>
    </row>
    <row r="5299" spans="1:9" x14ac:dyDescent="0.25">
      <c r="A5299" t="s">
        <v>158</v>
      </c>
      <c r="B5299" s="92">
        <v>122</v>
      </c>
      <c r="C5299" s="92">
        <v>17394</v>
      </c>
      <c r="D5299" s="93">
        <v>45280</v>
      </c>
      <c r="E5299" s="94" t="s">
        <v>2984</v>
      </c>
      <c r="F5299" s="92" t="s">
        <v>2985</v>
      </c>
      <c r="G5299" s="122"/>
      <c r="H5299" s="95">
        <v>12000</v>
      </c>
      <c r="I5299" s="95">
        <f t="shared" si="89"/>
        <v>917447.8899999999</v>
      </c>
    </row>
    <row r="5300" spans="1:9" x14ac:dyDescent="0.25">
      <c r="B5300" s="92">
        <v>122</v>
      </c>
      <c r="C5300" s="92">
        <v>17395</v>
      </c>
      <c r="D5300" s="93">
        <v>45280</v>
      </c>
      <c r="E5300" s="94" t="s">
        <v>3597</v>
      </c>
      <c r="F5300" s="92" t="s">
        <v>3797</v>
      </c>
      <c r="G5300" s="122"/>
      <c r="H5300" s="95">
        <v>20000</v>
      </c>
      <c r="I5300" s="95">
        <f t="shared" si="89"/>
        <v>897447.8899999999</v>
      </c>
    </row>
    <row r="5301" spans="1:9" x14ac:dyDescent="0.25">
      <c r="A5301" t="s">
        <v>158</v>
      </c>
      <c r="B5301" s="92">
        <v>343</v>
      </c>
      <c r="C5301" s="92">
        <v>17396</v>
      </c>
      <c r="D5301" s="93">
        <v>45280</v>
      </c>
      <c r="E5301" s="94" t="s">
        <v>4159</v>
      </c>
      <c r="F5301" s="92" t="s">
        <v>4160</v>
      </c>
      <c r="G5301" s="122"/>
      <c r="H5301" s="95">
        <v>54062</v>
      </c>
      <c r="I5301" s="95">
        <f t="shared" si="89"/>
        <v>843385.8899999999</v>
      </c>
    </row>
    <row r="5302" spans="1:9" x14ac:dyDescent="0.25">
      <c r="A5302" t="s">
        <v>158</v>
      </c>
      <c r="B5302" s="92">
        <v>421</v>
      </c>
      <c r="C5302" s="92">
        <v>17397</v>
      </c>
      <c r="D5302" s="93">
        <v>45280</v>
      </c>
      <c r="E5302" s="94" t="s">
        <v>4161</v>
      </c>
      <c r="F5302" s="92" t="s">
        <v>4162</v>
      </c>
      <c r="G5302" s="122"/>
      <c r="H5302" s="95">
        <v>10000</v>
      </c>
      <c r="I5302" s="95">
        <f t="shared" si="89"/>
        <v>833385.8899999999</v>
      </c>
    </row>
    <row r="5303" spans="1:9" x14ac:dyDescent="0.25">
      <c r="A5303" t="s">
        <v>158</v>
      </c>
      <c r="B5303" s="92">
        <v>421</v>
      </c>
      <c r="C5303" s="92">
        <v>17398</v>
      </c>
      <c r="D5303" s="93">
        <v>45280</v>
      </c>
      <c r="E5303" s="94" t="s">
        <v>4161</v>
      </c>
      <c r="F5303" s="92" t="s">
        <v>4163</v>
      </c>
      <c r="G5303" s="122"/>
      <c r="H5303" s="95">
        <v>10000</v>
      </c>
      <c r="I5303" s="95">
        <f t="shared" si="89"/>
        <v>823385.8899999999</v>
      </c>
    </row>
    <row r="5304" spans="1:9" x14ac:dyDescent="0.25">
      <c r="A5304" t="s">
        <v>158</v>
      </c>
      <c r="B5304" s="92">
        <v>426</v>
      </c>
      <c r="C5304" s="92">
        <v>17399</v>
      </c>
      <c r="D5304" s="93">
        <v>45280</v>
      </c>
      <c r="E5304" s="94" t="s">
        <v>3362</v>
      </c>
      <c r="F5304" s="92" t="s">
        <v>2133</v>
      </c>
      <c r="G5304" s="122"/>
      <c r="H5304" s="95">
        <v>28500</v>
      </c>
      <c r="I5304" s="95">
        <f t="shared" si="89"/>
        <v>794885.8899999999</v>
      </c>
    </row>
    <row r="5305" spans="1:9" x14ac:dyDescent="0.25">
      <c r="A5305" t="s">
        <v>158</v>
      </c>
      <c r="B5305" s="92">
        <v>426</v>
      </c>
      <c r="C5305" s="92">
        <v>17400</v>
      </c>
      <c r="D5305" s="93">
        <v>45280</v>
      </c>
      <c r="E5305" s="94" t="s">
        <v>4164</v>
      </c>
      <c r="F5305" s="92" t="s">
        <v>1953</v>
      </c>
      <c r="G5305" s="122"/>
      <c r="H5305" s="95">
        <v>14000</v>
      </c>
      <c r="I5305" s="95">
        <f t="shared" si="89"/>
        <v>780885.8899999999</v>
      </c>
    </row>
    <row r="5306" spans="1:9" x14ac:dyDescent="0.25">
      <c r="A5306" t="s">
        <v>158</v>
      </c>
      <c r="B5306" s="92">
        <v>421</v>
      </c>
      <c r="C5306" s="92">
        <v>17401</v>
      </c>
      <c r="D5306" s="93">
        <v>45280</v>
      </c>
      <c r="E5306" s="94" t="s">
        <v>282</v>
      </c>
      <c r="F5306" s="92" t="s">
        <v>4165</v>
      </c>
      <c r="G5306" s="122"/>
      <c r="H5306" s="95">
        <v>20000</v>
      </c>
      <c r="I5306" s="95">
        <f t="shared" si="89"/>
        <v>760885.8899999999</v>
      </c>
    </row>
    <row r="5307" spans="1:9" x14ac:dyDescent="0.25">
      <c r="A5307" t="s">
        <v>158</v>
      </c>
      <c r="B5307" s="92">
        <v>421</v>
      </c>
      <c r="C5307" s="92">
        <v>17402</v>
      </c>
      <c r="D5307" s="93">
        <v>45280</v>
      </c>
      <c r="E5307" s="94" t="s">
        <v>4161</v>
      </c>
      <c r="F5307" s="92" t="s">
        <v>4166</v>
      </c>
      <c r="G5307" s="122"/>
      <c r="H5307" s="95">
        <v>10000</v>
      </c>
      <c r="I5307" s="95">
        <f t="shared" si="89"/>
        <v>750885.8899999999</v>
      </c>
    </row>
    <row r="5308" spans="1:9" x14ac:dyDescent="0.25">
      <c r="A5308" t="s">
        <v>158</v>
      </c>
      <c r="B5308" s="92">
        <v>343</v>
      </c>
      <c r="C5308" s="92">
        <v>17403</v>
      </c>
      <c r="D5308" s="93">
        <v>45280</v>
      </c>
      <c r="E5308" s="94" t="s">
        <v>4167</v>
      </c>
      <c r="F5308" s="92" t="s">
        <v>4126</v>
      </c>
      <c r="G5308" s="122"/>
      <c r="H5308" s="95">
        <v>19000</v>
      </c>
      <c r="I5308" s="95">
        <f t="shared" si="89"/>
        <v>731885.8899999999</v>
      </c>
    </row>
    <row r="5309" spans="1:9" x14ac:dyDescent="0.25">
      <c r="A5309" t="s">
        <v>158</v>
      </c>
      <c r="B5309" s="92">
        <v>231</v>
      </c>
      <c r="C5309" s="92">
        <v>17404</v>
      </c>
      <c r="D5309" s="93">
        <v>45280</v>
      </c>
      <c r="E5309" s="94" t="s">
        <v>4168</v>
      </c>
      <c r="F5309" s="92" t="s">
        <v>4169</v>
      </c>
      <c r="G5309" s="122"/>
      <c r="H5309" s="95">
        <v>10000</v>
      </c>
      <c r="I5309" s="95">
        <f t="shared" si="89"/>
        <v>721885.8899999999</v>
      </c>
    </row>
    <row r="5310" spans="1:9" x14ac:dyDescent="0.25">
      <c r="B5310" s="92">
        <v>421</v>
      </c>
      <c r="C5310" s="92">
        <v>17405</v>
      </c>
      <c r="D5310" s="93">
        <v>45280</v>
      </c>
      <c r="E5310" s="94" t="s">
        <v>282</v>
      </c>
      <c r="F5310" s="92" t="s">
        <v>4171</v>
      </c>
      <c r="G5310" s="122"/>
      <c r="H5310" s="95">
        <v>7000</v>
      </c>
      <c r="I5310" s="95">
        <f t="shared" si="89"/>
        <v>714885.8899999999</v>
      </c>
    </row>
    <row r="5311" spans="1:9" x14ac:dyDescent="0.25">
      <c r="B5311" s="92">
        <v>426</v>
      </c>
      <c r="C5311" s="92">
        <v>17406</v>
      </c>
      <c r="D5311" s="93">
        <v>45282</v>
      </c>
      <c r="E5311" s="94" t="s">
        <v>4172</v>
      </c>
      <c r="F5311" s="92" t="s">
        <v>1884</v>
      </c>
      <c r="G5311" s="122"/>
      <c r="H5311" s="95">
        <v>25312</v>
      </c>
      <c r="I5311" s="95">
        <f t="shared" si="89"/>
        <v>689573.8899999999</v>
      </c>
    </row>
    <row r="5312" spans="1:9" x14ac:dyDescent="0.25">
      <c r="A5312" t="s">
        <v>158</v>
      </c>
      <c r="B5312" s="92">
        <v>426</v>
      </c>
      <c r="C5312" s="92">
        <v>17407</v>
      </c>
      <c r="D5312" s="93">
        <v>45282</v>
      </c>
      <c r="E5312" s="94" t="s">
        <v>4173</v>
      </c>
      <c r="F5312" s="92" t="s">
        <v>3870</v>
      </c>
      <c r="G5312" s="122"/>
      <c r="H5312" s="95">
        <v>15927</v>
      </c>
      <c r="I5312" s="95">
        <f t="shared" si="89"/>
        <v>673646.8899999999</v>
      </c>
    </row>
    <row r="5313" spans="1:9" x14ac:dyDescent="0.25">
      <c r="A5313" t="s">
        <v>158</v>
      </c>
      <c r="B5313" s="92">
        <v>426</v>
      </c>
      <c r="C5313" s="92">
        <v>17408</v>
      </c>
      <c r="D5313" s="93">
        <v>45282</v>
      </c>
      <c r="E5313" s="94" t="s">
        <v>4174</v>
      </c>
      <c r="F5313" s="92" t="s">
        <v>2345</v>
      </c>
      <c r="G5313" s="122"/>
      <c r="H5313" s="95">
        <v>31350</v>
      </c>
      <c r="I5313" s="95">
        <f t="shared" si="89"/>
        <v>642296.8899999999</v>
      </c>
    </row>
    <row r="5314" spans="1:9" x14ac:dyDescent="0.25">
      <c r="A5314" t="s">
        <v>158</v>
      </c>
      <c r="B5314" s="92">
        <v>345</v>
      </c>
      <c r="C5314" s="92">
        <v>17409</v>
      </c>
      <c r="D5314" s="93">
        <v>45282</v>
      </c>
      <c r="E5314" s="94" t="s">
        <v>4175</v>
      </c>
      <c r="F5314" s="92" t="s">
        <v>1963</v>
      </c>
      <c r="G5314" s="122"/>
      <c r="H5314" s="95">
        <v>4650</v>
      </c>
      <c r="I5314" s="95">
        <f t="shared" si="89"/>
        <v>637646.8899999999</v>
      </c>
    </row>
    <row r="5315" spans="1:9" x14ac:dyDescent="0.25">
      <c r="B5315" s="92">
        <v>426</v>
      </c>
      <c r="C5315" s="92">
        <v>17410</v>
      </c>
      <c r="D5315" s="93">
        <v>45282</v>
      </c>
      <c r="E5315" s="94" t="s">
        <v>4176</v>
      </c>
      <c r="F5315" s="92" t="s">
        <v>3719</v>
      </c>
      <c r="G5315" s="122"/>
      <c r="H5315" s="95">
        <v>10000</v>
      </c>
      <c r="I5315" s="95">
        <f t="shared" si="89"/>
        <v>627646.8899999999</v>
      </c>
    </row>
    <row r="5316" spans="1:9" x14ac:dyDescent="0.25">
      <c r="A5316" t="s">
        <v>158</v>
      </c>
      <c r="B5316" s="92">
        <v>293</v>
      </c>
      <c r="C5316" s="92">
        <v>17411</v>
      </c>
      <c r="D5316" s="93">
        <v>45282</v>
      </c>
      <c r="E5316" s="94" t="s">
        <v>4177</v>
      </c>
      <c r="F5316" s="92" t="s">
        <v>4118</v>
      </c>
      <c r="G5316" s="122"/>
      <c r="H5316" s="95">
        <v>28500</v>
      </c>
      <c r="I5316" s="95">
        <f t="shared" si="89"/>
        <v>599146.8899999999</v>
      </c>
    </row>
    <row r="5317" spans="1:9" x14ac:dyDescent="0.25">
      <c r="A5317" t="s">
        <v>158</v>
      </c>
      <c r="B5317" s="92">
        <v>293</v>
      </c>
      <c r="C5317" s="92">
        <v>17412</v>
      </c>
      <c r="D5317" s="93">
        <v>45282</v>
      </c>
      <c r="E5317" s="94" t="s">
        <v>4178</v>
      </c>
      <c r="F5317" s="92" t="s">
        <v>4118</v>
      </c>
      <c r="G5317" s="122"/>
      <c r="H5317" s="95">
        <v>39425</v>
      </c>
      <c r="I5317" s="95">
        <f t="shared" si="89"/>
        <v>559721.8899999999</v>
      </c>
    </row>
    <row r="5318" spans="1:9" x14ac:dyDescent="0.25">
      <c r="A5318" t="s">
        <v>158</v>
      </c>
      <c r="B5318" s="92">
        <v>421</v>
      </c>
      <c r="C5318" s="92">
        <v>17413</v>
      </c>
      <c r="D5318" s="93">
        <v>45282</v>
      </c>
      <c r="E5318" s="94" t="s">
        <v>392</v>
      </c>
      <c r="F5318" s="92" t="s">
        <v>4179</v>
      </c>
      <c r="G5318" s="122"/>
      <c r="H5318" s="95">
        <v>10000</v>
      </c>
      <c r="I5318" s="95">
        <f t="shared" si="89"/>
        <v>549721.8899999999</v>
      </c>
    </row>
    <row r="5319" spans="1:9" x14ac:dyDescent="0.25">
      <c r="B5319" s="92">
        <v>421</v>
      </c>
      <c r="C5319" s="92">
        <v>17414</v>
      </c>
      <c r="D5319" s="93">
        <v>45282</v>
      </c>
      <c r="E5319" s="94" t="s">
        <v>2036</v>
      </c>
      <c r="F5319" s="92" t="s">
        <v>4180</v>
      </c>
      <c r="G5319" s="122"/>
      <c r="H5319" s="95">
        <v>5000</v>
      </c>
      <c r="I5319" s="95">
        <f t="shared" si="89"/>
        <v>544721.8899999999</v>
      </c>
    </row>
    <row r="5320" spans="1:9" x14ac:dyDescent="0.25">
      <c r="B5320" s="92">
        <v>426</v>
      </c>
      <c r="C5320" s="92">
        <v>17415</v>
      </c>
      <c r="D5320" s="93">
        <v>45282</v>
      </c>
      <c r="E5320" s="94" t="s">
        <v>4186</v>
      </c>
      <c r="F5320" s="92" t="s">
        <v>2133</v>
      </c>
      <c r="G5320" s="122"/>
      <c r="H5320" s="95">
        <v>8000</v>
      </c>
      <c r="I5320" s="95">
        <f t="shared" si="89"/>
        <v>536721.8899999999</v>
      </c>
    </row>
    <row r="5321" spans="1:9" ht="13.5" customHeight="1" x14ac:dyDescent="0.25">
      <c r="B5321" s="92"/>
      <c r="C5321" s="92">
        <v>17416</v>
      </c>
      <c r="D5321" s="93">
        <v>45286</v>
      </c>
      <c r="E5321" s="94" t="s">
        <v>64</v>
      </c>
      <c r="F5321" s="92" t="s">
        <v>43</v>
      </c>
      <c r="G5321" s="122"/>
      <c r="H5321" s="95"/>
      <c r="I5321" s="95">
        <f t="shared" si="89"/>
        <v>536721.8899999999</v>
      </c>
    </row>
    <row r="5322" spans="1:9" x14ac:dyDescent="0.25">
      <c r="B5322" s="92">
        <v>421</v>
      </c>
      <c r="C5322" s="92">
        <v>17417</v>
      </c>
      <c r="D5322" s="93">
        <v>45286</v>
      </c>
      <c r="E5322" s="94" t="s">
        <v>62</v>
      </c>
      <c r="F5322" s="92" t="s">
        <v>4124</v>
      </c>
      <c r="G5322" s="122"/>
      <c r="H5322" s="95">
        <v>10000</v>
      </c>
      <c r="I5322" s="95">
        <f t="shared" si="89"/>
        <v>526721.8899999999</v>
      </c>
    </row>
    <row r="5323" spans="1:9" x14ac:dyDescent="0.25">
      <c r="B5323" s="92">
        <v>426</v>
      </c>
      <c r="C5323" s="92">
        <v>17418</v>
      </c>
      <c r="D5323" s="93">
        <v>45286</v>
      </c>
      <c r="E5323" s="94" t="s">
        <v>4187</v>
      </c>
      <c r="F5323" s="92" t="s">
        <v>2343</v>
      </c>
      <c r="G5323" s="122"/>
      <c r="H5323" s="95">
        <v>17694</v>
      </c>
      <c r="I5323" s="95">
        <f t="shared" si="89"/>
        <v>509027.8899999999</v>
      </c>
    </row>
    <row r="5324" spans="1:9" x14ac:dyDescent="0.25">
      <c r="B5324" s="92">
        <v>421</v>
      </c>
      <c r="C5324" s="92">
        <v>17419</v>
      </c>
      <c r="D5324" s="93">
        <v>45286</v>
      </c>
      <c r="E5324" s="94" t="s">
        <v>62</v>
      </c>
      <c r="F5324" s="92" t="s">
        <v>4188</v>
      </c>
      <c r="G5324" s="122"/>
      <c r="H5324" s="95">
        <v>5000</v>
      </c>
      <c r="I5324" s="95">
        <f t="shared" si="89"/>
        <v>504027.8899999999</v>
      </c>
    </row>
    <row r="5325" spans="1:9" x14ac:dyDescent="0.25">
      <c r="A5325" t="s">
        <v>158</v>
      </c>
      <c r="B5325" s="92">
        <v>343</v>
      </c>
      <c r="C5325" s="92">
        <v>17420</v>
      </c>
      <c r="D5325" s="93">
        <v>45286</v>
      </c>
      <c r="E5325" s="94" t="s">
        <v>4189</v>
      </c>
      <c r="F5325" s="92" t="s">
        <v>4190</v>
      </c>
      <c r="G5325" s="122"/>
      <c r="H5325" s="95">
        <v>140569</v>
      </c>
      <c r="I5325" s="95">
        <f t="shared" si="89"/>
        <v>363458.8899999999</v>
      </c>
    </row>
    <row r="5326" spans="1:9" x14ac:dyDescent="0.25">
      <c r="B5326" s="92">
        <v>426</v>
      </c>
      <c r="C5326" s="92">
        <v>17421</v>
      </c>
      <c r="D5326" s="93">
        <v>45286</v>
      </c>
      <c r="E5326" s="94" t="s">
        <v>4191</v>
      </c>
      <c r="F5326" s="92" t="s">
        <v>4192</v>
      </c>
      <c r="G5326" s="122"/>
      <c r="H5326" s="95">
        <v>22553</v>
      </c>
      <c r="I5326" s="95">
        <f t="shared" si="89"/>
        <v>340905.8899999999</v>
      </c>
    </row>
    <row r="5327" spans="1:9" x14ac:dyDescent="0.25">
      <c r="B5327" s="92">
        <v>426</v>
      </c>
      <c r="C5327" s="92">
        <v>17422</v>
      </c>
      <c r="D5327" s="93">
        <v>45286</v>
      </c>
      <c r="E5327" s="94" t="s">
        <v>4193</v>
      </c>
      <c r="F5327" s="92" t="s">
        <v>1935</v>
      </c>
      <c r="G5327" s="122"/>
      <c r="H5327" s="95">
        <v>47500</v>
      </c>
      <c r="I5327" s="95">
        <f t="shared" si="89"/>
        <v>293405.8899999999</v>
      </c>
    </row>
    <row r="5328" spans="1:9" x14ac:dyDescent="0.25">
      <c r="B5328" s="92">
        <v>292</v>
      </c>
      <c r="C5328" s="92"/>
      <c r="D5328" s="93"/>
      <c r="E5328" s="94"/>
      <c r="F5328" s="92" t="s">
        <v>1858</v>
      </c>
      <c r="G5328" s="122"/>
      <c r="H5328" s="95">
        <v>6056.42</v>
      </c>
      <c r="I5328" s="95">
        <f t="shared" si="89"/>
        <v>287349.46999999991</v>
      </c>
    </row>
    <row r="5329" spans="1:9" ht="4.5" customHeight="1" x14ac:dyDescent="0.25">
      <c r="B5329" s="92"/>
      <c r="C5329" s="92"/>
      <c r="D5329" s="93"/>
      <c r="E5329" s="94"/>
      <c r="F5329" s="92"/>
      <c r="G5329" s="122"/>
      <c r="H5329" s="95"/>
      <c r="I5329" s="95"/>
    </row>
    <row r="5330" spans="1:9" x14ac:dyDescent="0.25">
      <c r="B5330" s="92"/>
      <c r="C5330" s="92"/>
      <c r="D5330" s="93"/>
      <c r="E5330" s="94"/>
      <c r="F5330" s="140" t="s">
        <v>99</v>
      </c>
      <c r="G5330" s="141">
        <f>SUM(G5175:G5329)</f>
        <v>1144673.1000000001</v>
      </c>
      <c r="H5330" s="143">
        <f>SUM(H5175:H5329)</f>
        <v>3032683.9299999997</v>
      </c>
      <c r="I5330" s="95"/>
    </row>
    <row r="5331" spans="1:9" x14ac:dyDescent="0.25">
      <c r="D5331" s="34" t="s">
        <v>3596</v>
      </c>
    </row>
    <row r="5332" spans="1:9" x14ac:dyDescent="0.25">
      <c r="B5332" s="92"/>
      <c r="C5332" s="92">
        <v>17423</v>
      </c>
      <c r="D5332" s="93">
        <v>45299</v>
      </c>
      <c r="E5332" s="94" t="s">
        <v>43</v>
      </c>
      <c r="F5332" s="92" t="s">
        <v>43</v>
      </c>
      <c r="G5332" s="122"/>
      <c r="H5332" s="95"/>
      <c r="I5332" s="95">
        <f>+I5328+G5332-H5332</f>
        <v>287349.46999999991</v>
      </c>
    </row>
    <row r="5333" spans="1:9" x14ac:dyDescent="0.25">
      <c r="A5333" t="s">
        <v>158</v>
      </c>
      <c r="B5333" s="92">
        <v>345</v>
      </c>
      <c r="C5333" s="92">
        <v>17424</v>
      </c>
      <c r="D5333" s="93">
        <v>45299</v>
      </c>
      <c r="E5333" s="94" t="s">
        <v>4194</v>
      </c>
      <c r="F5333" s="92" t="s">
        <v>1939</v>
      </c>
      <c r="G5333" s="122"/>
      <c r="H5333" s="95">
        <v>20000</v>
      </c>
      <c r="I5333" s="95">
        <f t="shared" si="89"/>
        <v>267349.46999999991</v>
      </c>
    </row>
    <row r="5334" spans="1:9" x14ac:dyDescent="0.25">
      <c r="A5334" t="s">
        <v>158</v>
      </c>
      <c r="B5334" s="92">
        <v>342</v>
      </c>
      <c r="C5334" s="92">
        <v>17425</v>
      </c>
      <c r="D5334" s="93">
        <v>45299</v>
      </c>
      <c r="E5334" s="94" t="s">
        <v>4195</v>
      </c>
      <c r="F5334" s="92" t="s">
        <v>3406</v>
      </c>
      <c r="G5334" s="122"/>
      <c r="H5334" s="95">
        <v>25000</v>
      </c>
      <c r="I5334" s="95">
        <f t="shared" si="89"/>
        <v>242349.46999999991</v>
      </c>
    </row>
    <row r="5335" spans="1:9" x14ac:dyDescent="0.25">
      <c r="A5335" t="s">
        <v>158</v>
      </c>
      <c r="B5335" s="92">
        <v>293</v>
      </c>
      <c r="C5335" s="92">
        <v>17426</v>
      </c>
      <c r="D5335" s="93">
        <v>45300</v>
      </c>
      <c r="E5335" s="94" t="s">
        <v>4199</v>
      </c>
      <c r="F5335" s="92" t="s">
        <v>3905</v>
      </c>
      <c r="G5335" s="122"/>
      <c r="H5335" s="95">
        <v>35000</v>
      </c>
      <c r="I5335" s="95">
        <f t="shared" si="89"/>
        <v>207349.46999999991</v>
      </c>
    </row>
    <row r="5336" spans="1:9" x14ac:dyDescent="0.25">
      <c r="A5336" t="s">
        <v>158</v>
      </c>
      <c r="B5336" s="92">
        <v>421</v>
      </c>
      <c r="C5336" s="92">
        <v>17427</v>
      </c>
      <c r="D5336" s="93">
        <v>45300</v>
      </c>
      <c r="E5336" s="94" t="s">
        <v>2036</v>
      </c>
      <c r="F5336" s="92" t="s">
        <v>4200</v>
      </c>
      <c r="G5336" s="122"/>
      <c r="H5336" s="95">
        <v>10000</v>
      </c>
      <c r="I5336" s="95">
        <f t="shared" si="89"/>
        <v>197349.46999999991</v>
      </c>
    </row>
    <row r="5337" spans="1:9" x14ac:dyDescent="0.25">
      <c r="A5337" t="s">
        <v>158</v>
      </c>
      <c r="B5337" s="92">
        <v>344</v>
      </c>
      <c r="C5337" s="92">
        <v>17428</v>
      </c>
      <c r="D5337" s="93">
        <v>45301</v>
      </c>
      <c r="E5337" s="94" t="s">
        <v>4056</v>
      </c>
      <c r="F5337" s="92" t="s">
        <v>4201</v>
      </c>
      <c r="G5337" s="122"/>
      <c r="H5337" s="95">
        <v>90377.06</v>
      </c>
      <c r="I5337" s="95">
        <f t="shared" si="89"/>
        <v>106972.40999999992</v>
      </c>
    </row>
    <row r="5338" spans="1:9" x14ac:dyDescent="0.25">
      <c r="B5338" s="92">
        <v>342</v>
      </c>
      <c r="C5338" s="92">
        <v>17429</v>
      </c>
      <c r="D5338" s="93">
        <v>45306</v>
      </c>
      <c r="E5338" s="94"/>
      <c r="F5338" s="92"/>
      <c r="G5338" s="122"/>
      <c r="H5338" s="95"/>
      <c r="I5338" s="95">
        <f t="shared" si="89"/>
        <v>106972.40999999992</v>
      </c>
    </row>
    <row r="5339" spans="1:9" x14ac:dyDescent="0.25">
      <c r="B5339" s="92"/>
      <c r="C5339" s="92">
        <v>17430</v>
      </c>
      <c r="D5339" s="93">
        <v>45308</v>
      </c>
      <c r="E5339" s="94" t="s">
        <v>43</v>
      </c>
      <c r="F5339" s="92" t="s">
        <v>43</v>
      </c>
      <c r="G5339" s="122"/>
      <c r="H5339" s="95"/>
      <c r="I5339" s="95">
        <f t="shared" si="89"/>
        <v>106972.40999999992</v>
      </c>
    </row>
    <row r="5340" spans="1:9" x14ac:dyDescent="0.25">
      <c r="A5340" t="s">
        <v>158</v>
      </c>
      <c r="B5340" s="92">
        <v>343</v>
      </c>
      <c r="C5340" s="92">
        <v>17431</v>
      </c>
      <c r="D5340" s="93">
        <v>45308</v>
      </c>
      <c r="E5340" s="94" t="s">
        <v>4202</v>
      </c>
      <c r="F5340" s="92" t="s">
        <v>4203</v>
      </c>
      <c r="G5340" s="122"/>
      <c r="H5340" s="95">
        <v>19700</v>
      </c>
      <c r="I5340" s="95">
        <f t="shared" si="89"/>
        <v>87272.409999999916</v>
      </c>
    </row>
    <row r="5341" spans="1:9" x14ac:dyDescent="0.25">
      <c r="A5341" t="s">
        <v>158</v>
      </c>
      <c r="B5341" s="92">
        <v>343</v>
      </c>
      <c r="C5341" s="92">
        <v>17432</v>
      </c>
      <c r="D5341" s="93">
        <v>45308</v>
      </c>
      <c r="E5341" s="94" t="s">
        <v>4204</v>
      </c>
      <c r="F5341" s="92" t="s">
        <v>4205</v>
      </c>
      <c r="G5341" s="122"/>
      <c r="H5341" s="95">
        <v>109610</v>
      </c>
      <c r="I5341" s="95">
        <f t="shared" si="89"/>
        <v>-22337.590000000084</v>
      </c>
    </row>
    <row r="5342" spans="1:9" x14ac:dyDescent="0.25">
      <c r="B5342" s="92">
        <v>221</v>
      </c>
      <c r="C5342" s="92">
        <v>17433</v>
      </c>
      <c r="D5342" s="93">
        <v>45311</v>
      </c>
      <c r="E5342" s="94" t="s">
        <v>43</v>
      </c>
      <c r="F5342" s="92" t="s">
        <v>43</v>
      </c>
      <c r="G5342" s="122"/>
      <c r="H5342" s="95"/>
      <c r="I5342" s="95">
        <f t="shared" si="89"/>
        <v>-22337.590000000084</v>
      </c>
    </row>
    <row r="5343" spans="1:9" x14ac:dyDescent="0.25">
      <c r="B5343" s="92"/>
      <c r="C5343" s="92">
        <v>17434</v>
      </c>
      <c r="D5343" s="93">
        <v>45311</v>
      </c>
      <c r="E5343" s="94" t="s">
        <v>43</v>
      </c>
      <c r="F5343" s="92" t="s">
        <v>43</v>
      </c>
      <c r="G5343" s="122"/>
      <c r="H5343" s="95"/>
      <c r="I5343" s="95">
        <f t="shared" si="89"/>
        <v>-22337.590000000084</v>
      </c>
    </row>
    <row r="5344" spans="1:9" x14ac:dyDescent="0.25">
      <c r="A5344" t="s">
        <v>158</v>
      </c>
      <c r="B5344" s="92">
        <v>345</v>
      </c>
      <c r="C5344" s="92">
        <v>17435</v>
      </c>
      <c r="D5344" s="93">
        <v>45311</v>
      </c>
      <c r="E5344" s="94" t="s">
        <v>4194</v>
      </c>
      <c r="F5344" s="92" t="s">
        <v>1939</v>
      </c>
      <c r="G5344" s="122"/>
      <c r="H5344" s="95">
        <v>19379.11</v>
      </c>
      <c r="I5344" s="95">
        <f t="shared" si="89"/>
        <v>-41716.700000000084</v>
      </c>
    </row>
    <row r="5345" spans="2:9" x14ac:dyDescent="0.25">
      <c r="B5345" s="92"/>
      <c r="C5345" s="92"/>
      <c r="D5345" s="93">
        <v>45313</v>
      </c>
      <c r="E5345" s="94" t="s">
        <v>41</v>
      </c>
      <c r="F5345" s="92" t="s">
        <v>41</v>
      </c>
      <c r="G5345" s="122">
        <v>190</v>
      </c>
      <c r="H5345" s="95"/>
      <c r="I5345" s="95">
        <f t="shared" si="89"/>
        <v>-41526.700000000084</v>
      </c>
    </row>
    <row r="5346" spans="2:9" x14ac:dyDescent="0.25">
      <c r="B5346" s="92"/>
      <c r="C5346" s="92">
        <v>17384</v>
      </c>
      <c r="D5346" s="93">
        <v>45280</v>
      </c>
      <c r="E5346" s="94" t="s">
        <v>3434</v>
      </c>
      <c r="F5346" s="92" t="s">
        <v>3738</v>
      </c>
      <c r="G5346" s="122">
        <v>12000</v>
      </c>
      <c r="H5346" s="95"/>
      <c r="I5346" s="95">
        <f t="shared" si="89"/>
        <v>-29526.700000000084</v>
      </c>
    </row>
    <row r="5347" spans="2:9" x14ac:dyDescent="0.25">
      <c r="B5347" s="92">
        <v>292</v>
      </c>
      <c r="C5347" s="92"/>
      <c r="D5347" s="93">
        <v>45322</v>
      </c>
      <c r="E5347" s="94"/>
      <c r="F5347" s="92" t="s">
        <v>1858</v>
      </c>
      <c r="G5347" s="122"/>
      <c r="H5347" s="95">
        <v>995.3</v>
      </c>
      <c r="I5347" s="95">
        <f t="shared" si="89"/>
        <v>-30522.000000000084</v>
      </c>
    </row>
    <row r="5348" spans="2:9" x14ac:dyDescent="0.25">
      <c r="B5348" s="92"/>
      <c r="C5348" s="92"/>
      <c r="D5348" s="93"/>
      <c r="E5348" s="94"/>
      <c r="F5348" s="92"/>
      <c r="G5348" s="122"/>
      <c r="H5348" s="95"/>
      <c r="I5348" s="95"/>
    </row>
    <row r="5349" spans="2:9" x14ac:dyDescent="0.25">
      <c r="B5349" s="92"/>
      <c r="C5349" s="92"/>
      <c r="D5349" s="93"/>
      <c r="E5349" s="94"/>
      <c r="F5349" s="92"/>
      <c r="G5349" s="122"/>
      <c r="H5349" s="95"/>
      <c r="I5349" s="95"/>
    </row>
    <row r="5350" spans="2:9" x14ac:dyDescent="0.25">
      <c r="B5350" s="92"/>
      <c r="C5350" s="92"/>
      <c r="D5350" s="93"/>
      <c r="E5350" s="94"/>
      <c r="F5350" s="140" t="s">
        <v>99</v>
      </c>
      <c r="G5350" s="141">
        <v>12190</v>
      </c>
      <c r="H5350" s="143">
        <f>SUM(H5333:H5349)</f>
        <v>330061.46999999997</v>
      </c>
      <c r="I5350" s="95"/>
    </row>
    <row r="5352" spans="2:9" x14ac:dyDescent="0.25">
      <c r="C5352">
        <v>17436</v>
      </c>
      <c r="D5352" s="81">
        <v>45328</v>
      </c>
      <c r="E5352" s="49" t="s">
        <v>43</v>
      </c>
      <c r="F5352" t="s">
        <v>43</v>
      </c>
      <c r="I5352" s="3">
        <f>+I5347+G5352-H5352</f>
        <v>-30522.000000000084</v>
      </c>
    </row>
    <row r="5353" spans="2:9" x14ac:dyDescent="0.25">
      <c r="C5353">
        <v>17437</v>
      </c>
      <c r="D5353" s="81">
        <v>45328</v>
      </c>
      <c r="E5353" s="49" t="s">
        <v>43</v>
      </c>
      <c r="F5353" t="s">
        <v>43</v>
      </c>
      <c r="I5353" s="3">
        <f t="shared" si="89"/>
        <v>-30522.000000000084</v>
      </c>
    </row>
    <row r="5354" spans="2:9" x14ac:dyDescent="0.25">
      <c r="C5354">
        <v>17438</v>
      </c>
      <c r="D5354" s="81">
        <v>45328</v>
      </c>
      <c r="E5354" s="49" t="s">
        <v>43</v>
      </c>
      <c r="F5354" t="s">
        <v>43</v>
      </c>
      <c r="I5354" s="3">
        <f t="shared" si="89"/>
        <v>-30522.000000000084</v>
      </c>
    </row>
    <row r="5355" spans="2:9" x14ac:dyDescent="0.25">
      <c r="C5355">
        <v>17439</v>
      </c>
      <c r="D5355" s="81">
        <v>45328</v>
      </c>
      <c r="E5355" s="49" t="s">
        <v>43</v>
      </c>
      <c r="F5355" t="s">
        <v>43</v>
      </c>
      <c r="I5355" s="3">
        <f t="shared" si="89"/>
        <v>-30522.000000000084</v>
      </c>
    </row>
    <row r="5356" spans="2:9" x14ac:dyDescent="0.25">
      <c r="C5356">
        <v>17440</v>
      </c>
      <c r="D5356" s="81">
        <v>45328</v>
      </c>
      <c r="E5356" s="49" t="s">
        <v>43</v>
      </c>
      <c r="F5356" t="s">
        <v>43</v>
      </c>
      <c r="I5356" s="3">
        <f t="shared" si="89"/>
        <v>-30522.000000000084</v>
      </c>
    </row>
    <row r="5357" spans="2:9" x14ac:dyDescent="0.25">
      <c r="C5357">
        <v>17441</v>
      </c>
      <c r="D5357" s="81">
        <v>45328</v>
      </c>
      <c r="E5357" s="49" t="s">
        <v>43</v>
      </c>
      <c r="F5357" t="s">
        <v>43</v>
      </c>
      <c r="I5357" s="3">
        <f t="shared" si="89"/>
        <v>-30522.000000000084</v>
      </c>
    </row>
    <row r="5358" spans="2:9" x14ac:dyDescent="0.25">
      <c r="C5358">
        <v>17442</v>
      </c>
      <c r="D5358" s="81">
        <v>45336</v>
      </c>
      <c r="E5358" s="49" t="s">
        <v>43</v>
      </c>
      <c r="F5358" t="s">
        <v>43</v>
      </c>
      <c r="I5358" s="3">
        <f t="shared" si="89"/>
        <v>-30522.000000000084</v>
      </c>
    </row>
    <row r="5359" spans="2:9" x14ac:dyDescent="0.25">
      <c r="C5359">
        <v>17443</v>
      </c>
      <c r="D5359" s="81">
        <v>45336</v>
      </c>
      <c r="E5359" s="49" t="s">
        <v>43</v>
      </c>
      <c r="F5359" t="s">
        <v>43</v>
      </c>
      <c r="I5359" s="3">
        <f t="shared" si="89"/>
        <v>-30522.000000000084</v>
      </c>
    </row>
    <row r="5360" spans="2:9" x14ac:dyDescent="0.25">
      <c r="C5360">
        <v>17444</v>
      </c>
      <c r="D5360" s="81">
        <v>45336</v>
      </c>
      <c r="E5360" s="49" t="s">
        <v>43</v>
      </c>
      <c r="F5360" t="s">
        <v>43</v>
      </c>
      <c r="I5360" s="3">
        <f t="shared" si="89"/>
        <v>-30522.000000000084</v>
      </c>
    </row>
    <row r="5361" spans="2:9" x14ac:dyDescent="0.25">
      <c r="I5361" s="3">
        <f t="shared" ref="I5361:I5407" si="90">+I5360+G5361-H5361</f>
        <v>-30522.000000000084</v>
      </c>
    </row>
    <row r="5365" spans="2:9" x14ac:dyDescent="0.25">
      <c r="C5365">
        <v>17445</v>
      </c>
      <c r="D5365" s="81">
        <v>45355</v>
      </c>
      <c r="E5365" s="49" t="s">
        <v>43</v>
      </c>
      <c r="F5365" t="s">
        <v>43</v>
      </c>
      <c r="I5365" s="3">
        <f>+I5361+G5365-H5365</f>
        <v>-30522.000000000084</v>
      </c>
    </row>
    <row r="5366" spans="2:9" x14ac:dyDescent="0.25">
      <c r="C5366">
        <v>17446</v>
      </c>
      <c r="D5366" s="81">
        <v>45355</v>
      </c>
      <c r="E5366" s="49" t="s">
        <v>43</v>
      </c>
      <c r="F5366" t="s">
        <v>43</v>
      </c>
      <c r="I5366" s="3">
        <f t="shared" si="90"/>
        <v>-30522.000000000084</v>
      </c>
    </row>
    <row r="5367" spans="2:9" x14ac:dyDescent="0.25">
      <c r="C5367">
        <v>17447</v>
      </c>
      <c r="D5367" s="81">
        <v>45355</v>
      </c>
      <c r="E5367" s="49" t="s">
        <v>43</v>
      </c>
      <c r="F5367" t="s">
        <v>43</v>
      </c>
      <c r="I5367" s="3">
        <f t="shared" si="90"/>
        <v>-30522.000000000084</v>
      </c>
    </row>
    <row r="5368" spans="2:9" x14ac:dyDescent="0.25">
      <c r="C5368">
        <v>17448</v>
      </c>
      <c r="D5368" s="81">
        <v>45355</v>
      </c>
      <c r="E5368" s="49" t="s">
        <v>43</v>
      </c>
      <c r="F5368" t="s">
        <v>43</v>
      </c>
      <c r="I5368" s="3">
        <f t="shared" si="90"/>
        <v>-30522.000000000084</v>
      </c>
    </row>
    <row r="5369" spans="2:9" x14ac:dyDescent="0.25">
      <c r="E5369" s="49" t="s">
        <v>148</v>
      </c>
      <c r="F5369" t="s">
        <v>41</v>
      </c>
      <c r="G5369" s="108">
        <v>539176.4</v>
      </c>
      <c r="I5369" s="3">
        <f t="shared" si="90"/>
        <v>508654.39999999997</v>
      </c>
    </row>
    <row r="5370" spans="2:9" x14ac:dyDescent="0.25">
      <c r="B5370">
        <v>345</v>
      </c>
      <c r="C5370">
        <v>17449</v>
      </c>
      <c r="D5370" s="81">
        <v>45373</v>
      </c>
      <c r="E5370" s="49" t="s">
        <v>4227</v>
      </c>
      <c r="F5370" t="s">
        <v>2054</v>
      </c>
      <c r="H5370" s="3">
        <v>50000</v>
      </c>
      <c r="I5370" s="3">
        <f t="shared" si="90"/>
        <v>458654.39999999997</v>
      </c>
    </row>
    <row r="5371" spans="2:9" x14ac:dyDescent="0.25">
      <c r="C5371">
        <v>17450</v>
      </c>
      <c r="D5371" s="81">
        <v>45376</v>
      </c>
      <c r="E5371" s="49" t="s">
        <v>43</v>
      </c>
      <c r="F5371" t="s">
        <v>43</v>
      </c>
      <c r="I5371" s="3">
        <f t="shared" si="90"/>
        <v>458654.39999999997</v>
      </c>
    </row>
    <row r="5372" spans="2:9" x14ac:dyDescent="0.25">
      <c r="B5372">
        <v>241</v>
      </c>
      <c r="C5372">
        <v>17451</v>
      </c>
      <c r="D5372" s="81">
        <v>45376</v>
      </c>
      <c r="E5372" s="49" t="s">
        <v>4228</v>
      </c>
      <c r="F5372" t="s">
        <v>4045</v>
      </c>
      <c r="H5372" s="3">
        <v>17034</v>
      </c>
      <c r="I5372" s="3">
        <f t="shared" si="90"/>
        <v>441620.39999999997</v>
      </c>
    </row>
    <row r="5373" spans="2:9" x14ac:dyDescent="0.25">
      <c r="C5373">
        <v>17452</v>
      </c>
      <c r="D5373" s="81">
        <v>45376</v>
      </c>
      <c r="E5373" s="49" t="s">
        <v>43</v>
      </c>
      <c r="F5373" t="s">
        <v>43</v>
      </c>
      <c r="I5373" s="3">
        <f t="shared" si="90"/>
        <v>441620.39999999997</v>
      </c>
    </row>
    <row r="5374" spans="2:9" x14ac:dyDescent="0.25">
      <c r="B5374">
        <v>151</v>
      </c>
      <c r="C5374">
        <v>17453</v>
      </c>
      <c r="D5374" s="81">
        <v>45376</v>
      </c>
      <c r="E5374" s="49" t="s">
        <v>4231</v>
      </c>
      <c r="F5374" t="s">
        <v>4216</v>
      </c>
      <c r="H5374" s="3">
        <v>34200</v>
      </c>
      <c r="I5374" s="3">
        <f t="shared" si="90"/>
        <v>407420.39999999997</v>
      </c>
    </row>
    <row r="5375" spans="2:9" x14ac:dyDescent="0.25">
      <c r="B5375">
        <v>426</v>
      </c>
      <c r="C5375">
        <v>17454</v>
      </c>
      <c r="D5375" s="81">
        <v>45376</v>
      </c>
      <c r="E5375" s="49" t="s">
        <v>4229</v>
      </c>
      <c r="F5375" t="s">
        <v>169</v>
      </c>
      <c r="H5375" s="3">
        <v>22983</v>
      </c>
      <c r="I5375" s="3">
        <f t="shared" si="90"/>
        <v>384437.39999999997</v>
      </c>
    </row>
    <row r="5376" spans="2:9" x14ac:dyDescent="0.25">
      <c r="B5376">
        <v>151</v>
      </c>
      <c r="C5376">
        <v>17455</v>
      </c>
      <c r="D5376" s="81">
        <v>45376</v>
      </c>
      <c r="E5376" s="49" t="s">
        <v>4230</v>
      </c>
      <c r="F5376" t="s">
        <v>2917</v>
      </c>
      <c r="H5376" s="3">
        <v>15200</v>
      </c>
      <c r="I5376" s="3">
        <f t="shared" si="90"/>
        <v>369237.39999999997</v>
      </c>
    </row>
    <row r="5377" spans="2:9" x14ac:dyDescent="0.25">
      <c r="B5377">
        <v>311</v>
      </c>
      <c r="C5377">
        <v>17456</v>
      </c>
      <c r="D5377" s="81">
        <v>45376</v>
      </c>
      <c r="E5377" s="49" t="s">
        <v>4232</v>
      </c>
      <c r="F5377" t="s">
        <v>70</v>
      </c>
      <c r="H5377" s="3">
        <v>18072</v>
      </c>
      <c r="I5377" s="3">
        <f t="shared" si="90"/>
        <v>351165.39999999997</v>
      </c>
    </row>
    <row r="5378" spans="2:9" x14ac:dyDescent="0.25">
      <c r="B5378">
        <v>231</v>
      </c>
      <c r="C5378">
        <v>17457</v>
      </c>
      <c r="D5378" s="81">
        <v>45376</v>
      </c>
      <c r="E5378" s="49" t="s">
        <v>2516</v>
      </c>
      <c r="F5378" t="s">
        <v>4234</v>
      </c>
      <c r="H5378" s="3">
        <v>13300</v>
      </c>
      <c r="I5378" s="3">
        <f t="shared" si="90"/>
        <v>337865.39999999997</v>
      </c>
    </row>
    <row r="5379" spans="2:9" x14ac:dyDescent="0.25">
      <c r="B5379">
        <v>231</v>
      </c>
      <c r="C5379">
        <v>17458</v>
      </c>
      <c r="D5379" s="81">
        <v>45376</v>
      </c>
      <c r="E5379" s="49" t="s">
        <v>2516</v>
      </c>
      <c r="F5379" t="s">
        <v>4233</v>
      </c>
      <c r="H5379" s="3">
        <v>11400</v>
      </c>
      <c r="I5379" s="3">
        <f t="shared" si="90"/>
        <v>326465.39999999997</v>
      </c>
    </row>
    <row r="5380" spans="2:9" x14ac:dyDescent="0.25">
      <c r="B5380">
        <v>231</v>
      </c>
      <c r="C5380">
        <v>17459</v>
      </c>
      <c r="D5380" s="81">
        <v>45376</v>
      </c>
      <c r="E5380" s="49" t="s">
        <v>2516</v>
      </c>
      <c r="F5380" t="s">
        <v>3054</v>
      </c>
      <c r="H5380" s="3">
        <v>11400</v>
      </c>
      <c r="I5380" s="3">
        <f t="shared" si="90"/>
        <v>315065.39999999997</v>
      </c>
    </row>
    <row r="5381" spans="2:9" x14ac:dyDescent="0.25">
      <c r="B5381">
        <v>292</v>
      </c>
      <c r="F5381" s="92" t="s">
        <v>1858</v>
      </c>
      <c r="H5381" s="3">
        <v>14539.7</v>
      </c>
      <c r="I5381" s="3">
        <f t="shared" si="90"/>
        <v>300525.69999999995</v>
      </c>
    </row>
    <row r="5385" spans="2:9" x14ac:dyDescent="0.25">
      <c r="D5385" s="107">
        <v>45384</v>
      </c>
      <c r="E5385" s="49" t="s">
        <v>148</v>
      </c>
      <c r="F5385" t="s">
        <v>41</v>
      </c>
      <c r="G5385" s="108">
        <v>504540</v>
      </c>
      <c r="I5385" s="3">
        <f>+I5381+G5385-H5385</f>
        <v>805065.7</v>
      </c>
    </row>
    <row r="5386" spans="2:9" x14ac:dyDescent="0.25">
      <c r="C5386">
        <v>17460</v>
      </c>
      <c r="D5386" s="107">
        <v>45385</v>
      </c>
      <c r="E5386" s="49" t="s">
        <v>43</v>
      </c>
      <c r="F5386" t="s">
        <v>43</v>
      </c>
      <c r="I5386" s="3">
        <f t="shared" si="90"/>
        <v>805065.7</v>
      </c>
    </row>
    <row r="5387" spans="2:9" x14ac:dyDescent="0.25">
      <c r="B5387">
        <v>231</v>
      </c>
      <c r="C5387">
        <v>17461</v>
      </c>
      <c r="D5387" s="107">
        <v>45385</v>
      </c>
      <c r="E5387" s="49" t="s">
        <v>2321</v>
      </c>
      <c r="F5387" t="s">
        <v>4235</v>
      </c>
      <c r="H5387" s="3">
        <v>13300</v>
      </c>
      <c r="I5387" s="3">
        <f t="shared" si="90"/>
        <v>791765.7</v>
      </c>
    </row>
    <row r="5388" spans="2:9" x14ac:dyDescent="0.25">
      <c r="C5388">
        <v>17462</v>
      </c>
      <c r="D5388" s="107">
        <v>45385</v>
      </c>
      <c r="E5388" s="49" t="s">
        <v>43</v>
      </c>
      <c r="F5388" t="s">
        <v>43</v>
      </c>
      <c r="I5388" s="3">
        <f t="shared" si="90"/>
        <v>791765.7</v>
      </c>
    </row>
    <row r="5389" spans="2:9" x14ac:dyDescent="0.25">
      <c r="B5389">
        <v>151</v>
      </c>
      <c r="C5389">
        <v>17463</v>
      </c>
      <c r="D5389" s="107">
        <v>45385</v>
      </c>
      <c r="E5389" s="49" t="s">
        <v>43</v>
      </c>
      <c r="F5389" t="s">
        <v>43</v>
      </c>
      <c r="I5389" s="3">
        <f t="shared" si="90"/>
        <v>791765.7</v>
      </c>
    </row>
    <row r="5390" spans="2:9" x14ac:dyDescent="0.25">
      <c r="B5390">
        <v>151</v>
      </c>
      <c r="C5390">
        <v>17464</v>
      </c>
      <c r="D5390" s="107">
        <v>45385</v>
      </c>
      <c r="E5390" s="49" t="s">
        <v>4236</v>
      </c>
      <c r="F5390" t="s">
        <v>4237</v>
      </c>
      <c r="H5390" s="3">
        <v>35150</v>
      </c>
      <c r="I5390" s="3">
        <f t="shared" si="90"/>
        <v>756615.7</v>
      </c>
    </row>
    <row r="5391" spans="2:9" x14ac:dyDescent="0.25">
      <c r="C5391">
        <v>17465</v>
      </c>
      <c r="D5391" s="107">
        <v>45385</v>
      </c>
      <c r="E5391" s="49" t="s">
        <v>43</v>
      </c>
      <c r="F5391" t="s">
        <v>43</v>
      </c>
      <c r="I5391" s="3">
        <f t="shared" si="90"/>
        <v>756615.7</v>
      </c>
    </row>
    <row r="5392" spans="2:9" x14ac:dyDescent="0.25">
      <c r="B5392">
        <v>311</v>
      </c>
      <c r="C5392">
        <v>17466</v>
      </c>
      <c r="D5392" s="107">
        <v>45385</v>
      </c>
      <c r="E5392" s="49" t="s">
        <v>4238</v>
      </c>
      <c r="F5392" t="s">
        <v>1923</v>
      </c>
      <c r="H5392" s="3">
        <v>86130</v>
      </c>
      <c r="I5392" s="3">
        <f t="shared" si="90"/>
        <v>670485.69999999995</v>
      </c>
    </row>
    <row r="5393" spans="2:9" x14ac:dyDescent="0.25">
      <c r="B5393">
        <v>311</v>
      </c>
      <c r="C5393">
        <v>17467</v>
      </c>
      <c r="D5393" s="107">
        <v>45385</v>
      </c>
      <c r="E5393" s="49" t="s">
        <v>4239</v>
      </c>
      <c r="F5393" t="s">
        <v>1727</v>
      </c>
      <c r="H5393" s="3">
        <v>12892</v>
      </c>
      <c r="I5393" s="3">
        <f t="shared" si="90"/>
        <v>657593.69999999995</v>
      </c>
    </row>
    <row r="5394" spans="2:9" x14ac:dyDescent="0.25">
      <c r="C5394">
        <v>17468</v>
      </c>
      <c r="D5394" s="107">
        <v>45385</v>
      </c>
      <c r="E5394" s="49" t="s">
        <v>43</v>
      </c>
      <c r="F5394" t="s">
        <v>43</v>
      </c>
      <c r="I5394" s="3">
        <f t="shared" si="90"/>
        <v>657593.69999999995</v>
      </c>
    </row>
    <row r="5395" spans="2:9" x14ac:dyDescent="0.25">
      <c r="B5395">
        <v>421</v>
      </c>
      <c r="C5395">
        <v>17469</v>
      </c>
      <c r="D5395" s="107">
        <v>45385</v>
      </c>
      <c r="E5395" s="49" t="s">
        <v>4240</v>
      </c>
      <c r="F5395" t="s">
        <v>4241</v>
      </c>
      <c r="H5395" s="3">
        <v>10000</v>
      </c>
      <c r="I5395" s="3">
        <f t="shared" si="90"/>
        <v>647593.69999999995</v>
      </c>
    </row>
    <row r="5396" spans="2:9" x14ac:dyDescent="0.25">
      <c r="B5396">
        <v>421</v>
      </c>
      <c r="C5396">
        <v>17470</v>
      </c>
      <c r="D5396" s="107">
        <v>45385</v>
      </c>
      <c r="E5396" s="49" t="s">
        <v>4240</v>
      </c>
      <c r="F5396" t="s">
        <v>4242</v>
      </c>
      <c r="H5396" s="3">
        <v>10000</v>
      </c>
      <c r="I5396" s="3">
        <f t="shared" si="90"/>
        <v>637593.69999999995</v>
      </c>
    </row>
    <row r="5397" spans="2:9" x14ac:dyDescent="0.25">
      <c r="B5397">
        <v>293</v>
      </c>
      <c r="C5397">
        <v>17471</v>
      </c>
      <c r="D5397" s="107">
        <v>45385</v>
      </c>
      <c r="E5397" s="49" t="s">
        <v>4243</v>
      </c>
      <c r="F5397" t="s">
        <v>3013</v>
      </c>
      <c r="H5397" s="3">
        <v>53200</v>
      </c>
      <c r="I5397" s="3">
        <f t="shared" si="90"/>
        <v>584393.69999999995</v>
      </c>
    </row>
    <row r="5398" spans="2:9" x14ac:dyDescent="0.25">
      <c r="B5398">
        <v>293</v>
      </c>
      <c r="C5398">
        <v>17472</v>
      </c>
      <c r="D5398" s="107">
        <v>45385</v>
      </c>
      <c r="E5398" s="49" t="s">
        <v>4243</v>
      </c>
      <c r="F5398" t="s">
        <v>3955</v>
      </c>
      <c r="H5398" s="3">
        <v>73815</v>
      </c>
      <c r="I5398" s="3">
        <f t="shared" si="90"/>
        <v>510578.69999999995</v>
      </c>
    </row>
    <row r="5399" spans="2:9" x14ac:dyDescent="0.25">
      <c r="B5399">
        <v>421</v>
      </c>
      <c r="C5399">
        <v>17473</v>
      </c>
      <c r="D5399" s="107">
        <v>45387</v>
      </c>
      <c r="E5399" s="49" t="s">
        <v>4244</v>
      </c>
      <c r="F5399" t="s">
        <v>4245</v>
      </c>
      <c r="H5399" s="3">
        <v>504540</v>
      </c>
      <c r="I5399" s="3">
        <f t="shared" si="90"/>
        <v>6038.6999999999534</v>
      </c>
    </row>
    <row r="5400" spans="2:9" x14ac:dyDescent="0.25">
      <c r="C5400">
        <v>17474</v>
      </c>
      <c r="F5400" s="92" t="s">
        <v>1858</v>
      </c>
      <c r="I5400" s="3">
        <f t="shared" si="90"/>
        <v>6038.6999999999534</v>
      </c>
    </row>
    <row r="5401" spans="2:9" x14ac:dyDescent="0.25">
      <c r="I5401" s="3">
        <f t="shared" si="90"/>
        <v>6038.6999999999534</v>
      </c>
    </row>
    <row r="5402" spans="2:9" x14ac:dyDescent="0.25">
      <c r="I5402" s="3">
        <f t="shared" si="90"/>
        <v>6038.6999999999534</v>
      </c>
    </row>
    <row r="5403" spans="2:9" x14ac:dyDescent="0.25">
      <c r="I5403" s="3">
        <f t="shared" si="90"/>
        <v>6038.6999999999534</v>
      </c>
    </row>
    <row r="5404" spans="2:9" x14ac:dyDescent="0.25">
      <c r="I5404" s="3">
        <f t="shared" si="90"/>
        <v>6038.6999999999534</v>
      </c>
    </row>
    <row r="5405" spans="2:9" x14ac:dyDescent="0.25">
      <c r="I5405" s="3">
        <f t="shared" si="90"/>
        <v>6038.6999999999534</v>
      </c>
    </row>
    <row r="5406" spans="2:9" x14ac:dyDescent="0.25">
      <c r="I5406" s="3">
        <f t="shared" si="90"/>
        <v>6038.6999999999534</v>
      </c>
    </row>
    <row r="5407" spans="2:9" x14ac:dyDescent="0.25">
      <c r="I5407" s="3">
        <f t="shared" si="90"/>
        <v>6038.6999999999534</v>
      </c>
    </row>
    <row r="6982" spans="7:7" customFormat="1" ht="14.25" customHeight="1" x14ac:dyDescent="0.25">
      <c r="G6982" s="108"/>
    </row>
  </sheetData>
  <autoFilter ref="E2:E133" xr:uid="{00000000-0009-0000-0000-000000000000}"/>
  <sortState xmlns:xlrd2="http://schemas.microsoft.com/office/spreadsheetml/2017/richdata2" ref="A5217:I5298">
    <sortCondition ref="C1261:C1366"/>
  </sortState>
  <conditionalFormatting sqref="H7:H130">
    <cfRule type="cellIs" dxfId="1" priority="38" operator="greaterThan">
      <formula>49000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landscape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I80"/>
  <sheetViews>
    <sheetView topLeftCell="A49" workbookViewId="0">
      <selection activeCell="G4" sqref="G4"/>
    </sheetView>
  </sheetViews>
  <sheetFormatPr baseColWidth="10" defaultRowHeight="15" x14ac:dyDescent="0.25"/>
  <cols>
    <col min="2" max="2" width="10.7109375" customWidth="1"/>
    <col min="3" max="3" width="61.28515625" customWidth="1"/>
    <col min="4" max="4" width="17.140625" customWidth="1"/>
  </cols>
  <sheetData>
    <row r="2" spans="2:8" ht="46.5" customHeight="1" x14ac:dyDescent="0.25"/>
    <row r="3" spans="2:8" ht="19.5" customHeight="1" x14ac:dyDescent="0.25">
      <c r="B3" s="154" t="s">
        <v>4246</v>
      </c>
      <c r="G3" s="180" t="s">
        <v>4312</v>
      </c>
    </row>
    <row r="4" spans="2:8" ht="16.5" customHeight="1" x14ac:dyDescent="0.25">
      <c r="B4" s="154" t="s">
        <v>4247</v>
      </c>
    </row>
    <row r="5" spans="2:8" ht="15.75" x14ac:dyDescent="0.25">
      <c r="B5" s="155" t="s">
        <v>4248</v>
      </c>
      <c r="G5">
        <v>20000</v>
      </c>
    </row>
    <row r="6" spans="2:8" ht="15.75" x14ac:dyDescent="0.25">
      <c r="B6" s="155" t="s">
        <v>4249</v>
      </c>
    </row>
    <row r="7" spans="2:8" ht="15.75" x14ac:dyDescent="0.25">
      <c r="B7" s="155" t="s">
        <v>4250</v>
      </c>
      <c r="H7">
        <f>H6-G7</f>
        <v>0</v>
      </c>
    </row>
    <row r="8" spans="2:8" ht="15.75" x14ac:dyDescent="0.25">
      <c r="B8" s="155" t="s">
        <v>4251</v>
      </c>
      <c r="H8">
        <f>H7+F8</f>
        <v>0</v>
      </c>
    </row>
    <row r="9" spans="2:8" ht="15.75" thickBot="1" x14ac:dyDescent="0.3"/>
    <row r="10" spans="2:8" ht="16.5" thickBot="1" x14ac:dyDescent="0.3">
      <c r="B10" s="156" t="s">
        <v>4252</v>
      </c>
      <c r="C10" s="157" t="s">
        <v>4253</v>
      </c>
      <c r="D10" s="157" t="s">
        <v>98</v>
      </c>
    </row>
    <row r="11" spans="2:8" ht="15" customHeight="1" thickBot="1" x14ac:dyDescent="0.3">
      <c r="B11" s="158" t="s">
        <v>4254</v>
      </c>
      <c r="C11" s="158" t="s">
        <v>4255</v>
      </c>
      <c r="D11" s="159">
        <v>6602274</v>
      </c>
    </row>
    <row r="12" spans="2:8" ht="15.75" customHeight="1" thickBot="1" x14ac:dyDescent="0.3">
      <c r="B12" s="160" t="s">
        <v>4256</v>
      </c>
      <c r="C12" s="160" t="s">
        <v>4257</v>
      </c>
      <c r="D12" s="161">
        <v>390000</v>
      </c>
    </row>
    <row r="13" spans="2:8" ht="15" customHeight="1" thickBot="1" x14ac:dyDescent="0.3">
      <c r="B13" s="160" t="s">
        <v>4258</v>
      </c>
      <c r="C13" s="160" t="s">
        <v>4259</v>
      </c>
      <c r="D13" s="161">
        <v>282030</v>
      </c>
    </row>
    <row r="14" spans="2:8" ht="15.75" customHeight="1" thickBot="1" x14ac:dyDescent="0.3">
      <c r="B14" s="160" t="s">
        <v>4260</v>
      </c>
      <c r="C14" s="160" t="s">
        <v>4261</v>
      </c>
      <c r="D14" s="161">
        <v>253470</v>
      </c>
    </row>
    <row r="15" spans="2:8" ht="14.25" customHeight="1" thickBot="1" x14ac:dyDescent="0.3">
      <c r="B15" s="160" t="s">
        <v>4262</v>
      </c>
      <c r="C15" s="160" t="s">
        <v>4263</v>
      </c>
      <c r="D15" s="161">
        <v>42872</v>
      </c>
    </row>
    <row r="16" spans="2:8" ht="21" customHeight="1" x14ac:dyDescent="0.25">
      <c r="C16" s="162" t="s">
        <v>4264</v>
      </c>
      <c r="D16" s="163">
        <f>SUM(D11:D15)</f>
        <v>7570646</v>
      </c>
    </row>
    <row r="17" spans="2:4" ht="15.75" customHeight="1" x14ac:dyDescent="0.25">
      <c r="B17" s="164" t="s">
        <v>4265</v>
      </c>
      <c r="C17" s="164" t="s">
        <v>4266</v>
      </c>
      <c r="D17" s="165">
        <v>85000</v>
      </c>
    </row>
    <row r="18" spans="2:4" ht="15" customHeight="1" x14ac:dyDescent="0.25">
      <c r="B18" s="164" t="s">
        <v>4267</v>
      </c>
      <c r="C18" s="164" t="s">
        <v>4268</v>
      </c>
      <c r="D18" s="165">
        <v>20000</v>
      </c>
    </row>
    <row r="19" spans="2:4" ht="14.25" customHeight="1" x14ac:dyDescent="0.25">
      <c r="B19" s="164" t="s">
        <v>4269</v>
      </c>
      <c r="C19" s="164" t="s">
        <v>4270</v>
      </c>
      <c r="D19" s="165">
        <v>115588</v>
      </c>
    </row>
    <row r="20" spans="2:4" ht="15.75" customHeight="1" x14ac:dyDescent="0.25">
      <c r="B20" s="164" t="s">
        <v>4271</v>
      </c>
      <c r="C20" s="164" t="s">
        <v>4272</v>
      </c>
      <c r="D20" s="165">
        <v>669419</v>
      </c>
    </row>
    <row r="21" spans="2:4" ht="14.25" customHeight="1" x14ac:dyDescent="0.25">
      <c r="B21" s="164" t="s">
        <v>4273</v>
      </c>
      <c r="C21" s="164" t="s">
        <v>4274</v>
      </c>
      <c r="D21" s="165">
        <v>246000</v>
      </c>
    </row>
    <row r="22" spans="2:4" ht="12.75" customHeight="1" x14ac:dyDescent="0.25">
      <c r="B22" s="164" t="s">
        <v>4275</v>
      </c>
      <c r="C22" s="164" t="s">
        <v>4276</v>
      </c>
      <c r="D22" s="165">
        <v>354100</v>
      </c>
    </row>
    <row r="23" spans="2:4" ht="13.5" customHeight="1" x14ac:dyDescent="0.25">
      <c r="B23" s="164" t="s">
        <v>4277</v>
      </c>
      <c r="C23" s="164" t="s">
        <v>4278</v>
      </c>
      <c r="D23" s="165">
        <v>1333508</v>
      </c>
    </row>
    <row r="24" spans="2:4" ht="15" customHeight="1" x14ac:dyDescent="0.25">
      <c r="B24" s="164" t="s">
        <v>4279</v>
      </c>
      <c r="C24" s="164" t="s">
        <v>4280</v>
      </c>
      <c r="D24" s="165">
        <v>80000</v>
      </c>
    </row>
    <row r="25" spans="2:4" ht="15" customHeight="1" x14ac:dyDescent="0.25">
      <c r="B25" s="164" t="s">
        <v>4281</v>
      </c>
      <c r="C25" s="164" t="s">
        <v>4282</v>
      </c>
      <c r="D25" s="165">
        <v>263325</v>
      </c>
    </row>
    <row r="26" spans="2:4" ht="15" customHeight="1" x14ac:dyDescent="0.25">
      <c r="B26" s="164" t="s">
        <v>4283</v>
      </c>
      <c r="C26" s="164" t="s">
        <v>4284</v>
      </c>
      <c r="D26" s="165">
        <v>2584115</v>
      </c>
    </row>
    <row r="27" spans="2:4" ht="13.5" customHeight="1" x14ac:dyDescent="0.25">
      <c r="B27" s="164" t="s">
        <v>4285</v>
      </c>
      <c r="C27" s="164" t="s">
        <v>4286</v>
      </c>
      <c r="D27" s="165">
        <v>147300</v>
      </c>
    </row>
    <row r="28" spans="2:4" ht="15" customHeight="1" x14ac:dyDescent="0.25">
      <c r="B28" s="164" t="s">
        <v>4287</v>
      </c>
      <c r="C28" s="164" t="s">
        <v>4288</v>
      </c>
      <c r="D28" s="165">
        <v>141748</v>
      </c>
    </row>
    <row r="29" spans="2:4" ht="15.75" x14ac:dyDescent="0.25">
      <c r="B29" s="164" t="s">
        <v>4289</v>
      </c>
      <c r="C29" s="164" t="s">
        <v>4290</v>
      </c>
      <c r="D29" s="165">
        <v>925000</v>
      </c>
    </row>
    <row r="30" spans="2:4" ht="12.75" customHeight="1" x14ac:dyDescent="0.25">
      <c r="B30" s="164" t="s">
        <v>4291</v>
      </c>
      <c r="C30" s="164" t="s">
        <v>4292</v>
      </c>
      <c r="D30" s="165">
        <v>187163</v>
      </c>
    </row>
    <row r="31" spans="2:4" ht="15.75" customHeight="1" x14ac:dyDescent="0.25">
      <c r="B31" s="164" t="s">
        <v>4293</v>
      </c>
      <c r="C31" s="164" t="s">
        <v>4294</v>
      </c>
      <c r="D31" s="165">
        <v>432065</v>
      </c>
    </row>
    <row r="32" spans="2:4" ht="15.75" customHeight="1" x14ac:dyDescent="0.25">
      <c r="B32" s="164" t="s">
        <v>4295</v>
      </c>
      <c r="C32" s="164" t="s">
        <v>4296</v>
      </c>
      <c r="D32" s="165">
        <v>1938160</v>
      </c>
    </row>
    <row r="33" spans="2:4" ht="16.5" customHeight="1" x14ac:dyDescent="0.25">
      <c r="B33" s="164" t="s">
        <v>4297</v>
      </c>
      <c r="C33" s="164" t="s">
        <v>4298</v>
      </c>
      <c r="D33" s="165">
        <v>620000</v>
      </c>
    </row>
    <row r="34" spans="2:4" ht="15.75" customHeight="1" x14ac:dyDescent="0.25">
      <c r="B34" s="164" t="s">
        <v>4299</v>
      </c>
      <c r="C34" s="164" t="s">
        <v>4300</v>
      </c>
      <c r="D34" s="165">
        <v>251230</v>
      </c>
    </row>
    <row r="35" spans="2:4" ht="15.75" x14ac:dyDescent="0.25">
      <c r="C35" s="166" t="s">
        <v>4301</v>
      </c>
      <c r="D35" s="143">
        <f>SUM(D17:D34)</f>
        <v>10393721</v>
      </c>
    </row>
    <row r="36" spans="2:4" ht="15.75" x14ac:dyDescent="0.25">
      <c r="C36" s="166" t="s">
        <v>2065</v>
      </c>
      <c r="D36" s="143">
        <f>D35+D16</f>
        <v>17964367</v>
      </c>
    </row>
    <row r="38" spans="2:4" x14ac:dyDescent="0.25">
      <c r="C38" t="s">
        <v>4302</v>
      </c>
    </row>
    <row r="45" spans="2:4" ht="18.75" x14ac:dyDescent="0.25">
      <c r="B45" s="154" t="s">
        <v>4246</v>
      </c>
    </row>
    <row r="46" spans="2:4" ht="18.75" x14ac:dyDescent="0.25">
      <c r="B46" s="154" t="s">
        <v>4247</v>
      </c>
    </row>
    <row r="47" spans="2:4" ht="15.75" x14ac:dyDescent="0.25">
      <c r="B47" s="155" t="s">
        <v>4248</v>
      </c>
    </row>
    <row r="48" spans="2:4" ht="15.75" x14ac:dyDescent="0.25">
      <c r="B48" s="155" t="s">
        <v>4249</v>
      </c>
    </row>
    <row r="49" spans="2:9" ht="15.75" x14ac:dyDescent="0.25">
      <c r="B49" s="155" t="s">
        <v>4250</v>
      </c>
    </row>
    <row r="50" spans="2:9" ht="15.75" x14ac:dyDescent="0.25">
      <c r="B50" s="155" t="s">
        <v>4251</v>
      </c>
    </row>
    <row r="51" spans="2:9" ht="15.75" thickBot="1" x14ac:dyDescent="0.3">
      <c r="C51" t="s">
        <v>4310</v>
      </c>
      <c r="D51" s="34" t="s">
        <v>4311</v>
      </c>
    </row>
    <row r="52" spans="2:9" ht="16.5" thickBot="1" x14ac:dyDescent="0.3">
      <c r="B52" s="156" t="s">
        <v>4252</v>
      </c>
      <c r="C52" s="157" t="s">
        <v>4253</v>
      </c>
      <c r="D52" s="157"/>
      <c r="E52" s="180" t="s">
        <v>99</v>
      </c>
      <c r="F52" s="180">
        <f>F8+F22</f>
        <v>0</v>
      </c>
      <c r="G52" s="180">
        <f>G5+G6+G7+G8+G9+G10+G11+G12+G13+G14+G15+G16+G17+G18+G19+G20+G21+G22+G23+G24+G25+G26+G27+G28+G29+G30+G31+G32+G33+G34+G35+G36+G37+G38+G39+G40+G41+G42+G43+G44+G45+G46+G47+G48+G49+G50+G51</f>
        <v>20000</v>
      </c>
      <c r="I52">
        <f>F52-G52</f>
        <v>-20000</v>
      </c>
    </row>
    <row r="53" spans="2:9" ht="48" thickBot="1" x14ac:dyDescent="0.3">
      <c r="B53" s="158" t="s">
        <v>4254</v>
      </c>
      <c r="C53" s="158" t="s">
        <v>4255</v>
      </c>
      <c r="D53" s="159" t="s">
        <v>4313</v>
      </c>
      <c r="E53" t="s">
        <v>4314</v>
      </c>
    </row>
    <row r="54" spans="2:9" ht="16.5" thickBot="1" x14ac:dyDescent="0.3">
      <c r="B54" s="160" t="s">
        <v>4256</v>
      </c>
      <c r="C54" s="160" t="s">
        <v>4257</v>
      </c>
      <c r="D54" s="161"/>
    </row>
    <row r="55" spans="2:9" ht="16.5" thickBot="1" x14ac:dyDescent="0.3">
      <c r="B55" s="160" t="s">
        <v>4258</v>
      </c>
      <c r="C55" s="160" t="s">
        <v>4259</v>
      </c>
      <c r="D55" s="161"/>
    </row>
    <row r="56" spans="2:9" ht="16.5" thickBot="1" x14ac:dyDescent="0.3">
      <c r="B56" s="160" t="s">
        <v>4260</v>
      </c>
      <c r="C56" s="160" t="s">
        <v>4261</v>
      </c>
      <c r="D56" s="161"/>
    </row>
    <row r="57" spans="2:9" ht="16.5" thickBot="1" x14ac:dyDescent="0.3">
      <c r="B57" s="160" t="s">
        <v>4262</v>
      </c>
      <c r="C57" s="160" t="s">
        <v>4263</v>
      </c>
      <c r="D57" s="161"/>
    </row>
    <row r="58" spans="2:9" ht="18.75" x14ac:dyDescent="0.25">
      <c r="C58" s="162" t="s">
        <v>4264</v>
      </c>
      <c r="D58" s="163">
        <f>SUM(D53:D57)</f>
        <v>0</v>
      </c>
    </row>
    <row r="59" spans="2:9" ht="15.75" x14ac:dyDescent="0.25">
      <c r="B59" s="164" t="s">
        <v>4265</v>
      </c>
      <c r="C59" s="164" t="s">
        <v>4266</v>
      </c>
      <c r="D59" s="165"/>
    </row>
    <row r="60" spans="2:9" ht="15.75" x14ac:dyDescent="0.25">
      <c r="B60" s="164" t="s">
        <v>4267</v>
      </c>
      <c r="C60" s="164" t="s">
        <v>4268</v>
      </c>
      <c r="D60" s="165"/>
    </row>
    <row r="61" spans="2:9" ht="15.75" x14ac:dyDescent="0.25">
      <c r="B61" s="164" t="s">
        <v>4269</v>
      </c>
      <c r="C61" s="164" t="s">
        <v>4270</v>
      </c>
      <c r="D61" s="165"/>
    </row>
    <row r="62" spans="2:9" ht="15.75" x14ac:dyDescent="0.25">
      <c r="B62" s="164" t="s">
        <v>4271</v>
      </c>
      <c r="C62" s="164" t="s">
        <v>4272</v>
      </c>
      <c r="D62" s="165"/>
    </row>
    <row r="63" spans="2:9" ht="15.75" x14ac:dyDescent="0.25">
      <c r="B63" s="164" t="s">
        <v>4273</v>
      </c>
      <c r="C63" s="164" t="s">
        <v>4274</v>
      </c>
      <c r="D63" s="165">
        <v>49400</v>
      </c>
    </row>
    <row r="64" spans="2:9" ht="15.75" x14ac:dyDescent="0.25">
      <c r="B64" s="164" t="s">
        <v>4275</v>
      </c>
      <c r="C64" s="164" t="s">
        <v>4276</v>
      </c>
      <c r="D64" s="165"/>
    </row>
    <row r="65" spans="2:4" ht="31.5" x14ac:dyDescent="0.25">
      <c r="B65" s="164" t="s">
        <v>4277</v>
      </c>
      <c r="C65" s="164" t="s">
        <v>4278</v>
      </c>
      <c r="D65" s="165"/>
    </row>
    <row r="66" spans="2:4" ht="15.75" x14ac:dyDescent="0.25">
      <c r="B66" s="164" t="s">
        <v>4279</v>
      </c>
      <c r="C66" s="164" t="s">
        <v>4280</v>
      </c>
      <c r="D66" s="165">
        <v>14539</v>
      </c>
    </row>
    <row r="67" spans="2:4" ht="15.75" x14ac:dyDescent="0.25">
      <c r="B67" s="164" t="s">
        <v>4281</v>
      </c>
      <c r="C67" s="164" t="s">
        <v>4282</v>
      </c>
      <c r="D67" s="165"/>
    </row>
    <row r="68" spans="2:4" ht="15.75" x14ac:dyDescent="0.25">
      <c r="B68" s="164" t="s">
        <v>4283</v>
      </c>
      <c r="C68" s="164" t="s">
        <v>4284</v>
      </c>
      <c r="D68" s="165">
        <v>22983</v>
      </c>
    </row>
    <row r="69" spans="2:4" ht="15.75" x14ac:dyDescent="0.25">
      <c r="B69" s="164" t="s">
        <v>4285</v>
      </c>
      <c r="C69" s="164" t="s">
        <v>4286</v>
      </c>
      <c r="D69" s="165">
        <v>231565</v>
      </c>
    </row>
    <row r="70" spans="2:4" ht="15.75" x14ac:dyDescent="0.25">
      <c r="B70" s="164" t="s">
        <v>4287</v>
      </c>
      <c r="C70" s="164" t="s">
        <v>4288</v>
      </c>
      <c r="D70" s="165">
        <v>117094</v>
      </c>
    </row>
    <row r="71" spans="2:4" ht="15.75" x14ac:dyDescent="0.25">
      <c r="B71" s="164" t="s">
        <v>4289</v>
      </c>
      <c r="C71" s="164" t="s">
        <v>4290</v>
      </c>
      <c r="D71" s="165"/>
    </row>
    <row r="72" spans="2:4" ht="15.75" x14ac:dyDescent="0.25">
      <c r="B72" s="164" t="s">
        <v>4291</v>
      </c>
      <c r="C72" s="164" t="s">
        <v>4292</v>
      </c>
      <c r="D72" s="165">
        <v>67034</v>
      </c>
    </row>
    <row r="73" spans="2:4" ht="15.75" x14ac:dyDescent="0.25">
      <c r="B73" s="164" t="s">
        <v>4293</v>
      </c>
      <c r="C73" s="164" t="s">
        <v>4294</v>
      </c>
      <c r="D73" s="165"/>
    </row>
    <row r="74" spans="2:4" ht="31.5" x14ac:dyDescent="0.25">
      <c r="B74" s="164" t="s">
        <v>4295</v>
      </c>
      <c r="C74" s="164" t="s">
        <v>4296</v>
      </c>
      <c r="D74" s="165"/>
    </row>
    <row r="75" spans="2:4" ht="15.75" x14ac:dyDescent="0.25">
      <c r="B75" s="164" t="s">
        <v>4297</v>
      </c>
      <c r="C75" s="164" t="s">
        <v>4298</v>
      </c>
      <c r="D75" s="165"/>
    </row>
    <row r="76" spans="2:4" ht="15.75" x14ac:dyDescent="0.25">
      <c r="B76" s="164" t="s">
        <v>4299</v>
      </c>
      <c r="C76" s="164" t="s">
        <v>4300</v>
      </c>
      <c r="D76" s="165"/>
    </row>
    <row r="77" spans="2:4" ht="15.75" x14ac:dyDescent="0.25">
      <c r="C77" s="166" t="s">
        <v>4301</v>
      </c>
      <c r="D77" s="143">
        <f>SUM(D59:D76)</f>
        <v>502615</v>
      </c>
    </row>
    <row r="78" spans="2:4" ht="15.75" x14ac:dyDescent="0.25">
      <c r="C78" s="166" t="s">
        <v>2065</v>
      </c>
      <c r="D78" s="143">
        <f>D77+D58</f>
        <v>502615</v>
      </c>
    </row>
    <row r="80" spans="2:4" x14ac:dyDescent="0.25">
      <c r="C80" t="s">
        <v>4302</v>
      </c>
    </row>
  </sheetData>
  <pageMargins left="0.25" right="0.25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"/>
  <sheetViews>
    <sheetView workbookViewId="0">
      <selection activeCell="A8" sqref="A8"/>
    </sheetView>
  </sheetViews>
  <sheetFormatPr baseColWidth="10" defaultColWidth="11.42578125" defaultRowHeight="15" x14ac:dyDescent="0.25"/>
  <cols>
    <col min="1" max="1" width="7.28515625" customWidth="1"/>
    <col min="3" max="3" width="42.42578125" customWidth="1"/>
    <col min="4" max="4" width="26.5703125" customWidth="1"/>
    <col min="5" max="5" width="9.140625" customWidth="1"/>
    <col min="6" max="6" width="11.42578125" customWidth="1"/>
    <col min="7" max="7" width="11.42578125" style="69"/>
  </cols>
  <sheetData>
    <row r="1" spans="1:6" ht="9.75" customHeight="1" x14ac:dyDescent="0.25"/>
    <row r="2" spans="1:6" ht="44.25" customHeight="1" x14ac:dyDescent="0.25">
      <c r="C2" t="s">
        <v>1740</v>
      </c>
    </row>
    <row r="3" spans="1:6" ht="20.25" customHeight="1" x14ac:dyDescent="0.35">
      <c r="A3" s="9" t="s">
        <v>1739</v>
      </c>
    </row>
    <row r="4" spans="1:6" x14ac:dyDescent="0.25">
      <c r="B4" t="s">
        <v>4223</v>
      </c>
    </row>
    <row r="5" spans="1:6" ht="11.25" customHeight="1" thickBot="1" x14ac:dyDescent="0.3"/>
    <row r="6" spans="1:6" ht="15.75" thickBot="1" x14ac:dyDescent="0.3">
      <c r="A6" s="4" t="s">
        <v>33</v>
      </c>
      <c r="B6" s="5" t="s">
        <v>34</v>
      </c>
      <c r="C6" s="5" t="s">
        <v>35</v>
      </c>
      <c r="D6" s="5" t="s">
        <v>36</v>
      </c>
      <c r="E6" s="5"/>
      <c r="F6" s="6" t="s">
        <v>98</v>
      </c>
    </row>
    <row r="7" spans="1:6" ht="15.75" customHeight="1" x14ac:dyDescent="0.25">
      <c r="B7" s="81"/>
      <c r="C7" s="49"/>
      <c r="E7" s="108"/>
      <c r="F7" s="3"/>
    </row>
    <row r="8" spans="1:6" ht="15" customHeight="1" x14ac:dyDescent="0.25">
      <c r="B8" s="81"/>
      <c r="C8" s="49"/>
      <c r="E8" s="108"/>
      <c r="F8" s="3"/>
    </row>
    <row r="9" spans="1:6" x14ac:dyDescent="0.25">
      <c r="B9" s="81"/>
      <c r="C9" s="49"/>
      <c r="E9" s="108"/>
      <c r="F9" s="3"/>
    </row>
    <row r="10" spans="1:6" x14ac:dyDescent="0.25">
      <c r="B10" s="81"/>
      <c r="C10" s="49"/>
      <c r="E10" s="108"/>
      <c r="F10" s="3"/>
    </row>
    <row r="11" spans="1:6" x14ac:dyDescent="0.25">
      <c r="B11" s="81"/>
      <c r="C11" s="49"/>
      <c r="E11" s="108"/>
      <c r="F11" s="3"/>
    </row>
    <row r="12" spans="1:6" ht="13.5" customHeight="1" x14ac:dyDescent="0.25">
      <c r="B12" s="81"/>
      <c r="C12" s="49"/>
      <c r="E12" s="108"/>
      <c r="F12" s="3"/>
    </row>
    <row r="13" spans="1:6" x14ac:dyDescent="0.25">
      <c r="B13" s="81"/>
      <c r="C13" s="49"/>
      <c r="E13" s="108"/>
      <c r="F13" s="3"/>
    </row>
    <row r="14" spans="1:6" ht="15" customHeight="1" x14ac:dyDescent="0.25">
      <c r="B14" s="81"/>
      <c r="C14" s="49"/>
      <c r="E14" s="108"/>
      <c r="F14" s="3"/>
    </row>
    <row r="15" spans="1:6" ht="15.75" customHeight="1" x14ac:dyDescent="0.25">
      <c r="B15" s="81"/>
      <c r="C15" s="49"/>
      <c r="E15" s="108"/>
      <c r="F15" s="3"/>
    </row>
    <row r="16" spans="1:6" ht="15.75" customHeight="1" x14ac:dyDescent="0.25">
      <c r="B16" s="81"/>
      <c r="C16" s="49"/>
      <c r="E16" s="108"/>
      <c r="F16" s="3"/>
    </row>
    <row r="17" spans="2:7" ht="13.5" customHeight="1" x14ac:dyDescent="0.25">
      <c r="B17" s="81"/>
      <c r="C17" s="49"/>
      <c r="E17" s="108"/>
      <c r="F17" s="3"/>
    </row>
    <row r="18" spans="2:7" ht="15.75" customHeight="1" x14ac:dyDescent="0.25">
      <c r="B18" s="81"/>
      <c r="C18" s="49"/>
      <c r="E18" s="108"/>
      <c r="F18" s="3"/>
    </row>
    <row r="19" spans="2:7" ht="13.5" customHeight="1" x14ac:dyDescent="0.25">
      <c r="B19" s="81"/>
      <c r="C19" s="49"/>
      <c r="E19" s="108"/>
      <c r="F19" s="3"/>
    </row>
    <row r="20" spans="2:7" ht="13.5" customHeight="1" x14ac:dyDescent="0.25">
      <c r="B20" s="81"/>
      <c r="C20" s="49"/>
      <c r="E20" s="108"/>
      <c r="F20" s="3"/>
    </row>
    <row r="21" spans="2:7" ht="15" customHeight="1" x14ac:dyDescent="0.25">
      <c r="B21" s="81"/>
      <c r="C21" s="49"/>
      <c r="E21" s="108"/>
      <c r="F21" s="3"/>
    </row>
    <row r="22" spans="2:7" ht="15" customHeight="1" x14ac:dyDescent="0.25">
      <c r="F22" s="3"/>
    </row>
    <row r="23" spans="2:7" x14ac:dyDescent="0.25">
      <c r="D23" s="34" t="s">
        <v>99</v>
      </c>
      <c r="E23" s="34"/>
      <c r="F23" s="12">
        <f>SUM(F7:F22)</f>
        <v>0</v>
      </c>
    </row>
    <row r="24" spans="2:7" ht="29.25" customHeight="1" x14ac:dyDescent="0.25">
      <c r="B24" t="s">
        <v>100</v>
      </c>
      <c r="D24" s="3" t="s">
        <v>2148</v>
      </c>
      <c r="G24"/>
    </row>
    <row r="25" spans="2:7" x14ac:dyDescent="0.25">
      <c r="B25" t="s">
        <v>2147</v>
      </c>
      <c r="D25" s="3" t="s">
        <v>2149</v>
      </c>
      <c r="G25"/>
    </row>
  </sheetData>
  <sortState xmlns:xlrd2="http://schemas.microsoft.com/office/spreadsheetml/2017/richdata2" ref="A7:F8">
    <sortCondition ref="A7:A8"/>
  </sortState>
  <pageMargins left="0.43" right="0.70866141732283472" top="0.2" bottom="0.43" header="0.17" footer="0.31496062992125984"/>
  <pageSetup orientation="landscape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53"/>
  <sheetViews>
    <sheetView topLeftCell="A28" workbookViewId="0">
      <selection activeCell="G2" sqref="G2"/>
    </sheetView>
  </sheetViews>
  <sheetFormatPr baseColWidth="10" defaultColWidth="11.42578125" defaultRowHeight="15" x14ac:dyDescent="0.25"/>
  <cols>
    <col min="1" max="1" width="4.140625" customWidth="1"/>
    <col min="3" max="3" width="31.7109375" customWidth="1"/>
    <col min="4" max="4" width="19.85546875" customWidth="1"/>
    <col min="5" max="5" width="21.5703125" customWidth="1"/>
  </cols>
  <sheetData>
    <row r="1" spans="2:5" ht="23.25" customHeight="1" x14ac:dyDescent="0.35">
      <c r="C1" s="9" t="s">
        <v>92</v>
      </c>
    </row>
    <row r="2" spans="2:5" ht="19.5" x14ac:dyDescent="0.35">
      <c r="C2" s="1"/>
      <c r="D2" s="10" t="s">
        <v>2165</v>
      </c>
    </row>
    <row r="3" spans="2:5" ht="15.75" x14ac:dyDescent="0.25">
      <c r="C3" s="1" t="s">
        <v>31</v>
      </c>
    </row>
    <row r="4" spans="2:5" ht="15.75" thickBot="1" x14ac:dyDescent="0.3">
      <c r="B4" s="13"/>
      <c r="C4" s="14" t="s">
        <v>4308</v>
      </c>
      <c r="D4" s="13"/>
      <c r="E4" s="13"/>
    </row>
    <row r="5" spans="2:5" ht="16.5" thickTop="1" thickBot="1" x14ac:dyDescent="0.3">
      <c r="B5" s="13"/>
      <c r="C5" s="15" t="s">
        <v>0</v>
      </c>
      <c r="D5" s="16" t="s">
        <v>1</v>
      </c>
      <c r="E5" s="17"/>
    </row>
    <row r="6" spans="2:5" ht="15.75" thickBot="1" x14ac:dyDescent="0.3">
      <c r="B6" s="13"/>
      <c r="C6" s="18" t="s">
        <v>269</v>
      </c>
      <c r="D6" s="19">
        <v>1043716.4</v>
      </c>
      <c r="E6" s="20"/>
    </row>
    <row r="7" spans="2:5" ht="15.75" thickBot="1" x14ac:dyDescent="0.3">
      <c r="B7" s="13"/>
      <c r="C7" s="18" t="s">
        <v>270</v>
      </c>
      <c r="D7" s="19"/>
      <c r="E7" s="20"/>
    </row>
    <row r="8" spans="2:5" ht="18.75" customHeight="1" thickBot="1" x14ac:dyDescent="0.3">
      <c r="B8" s="13"/>
      <c r="C8" s="18" t="s">
        <v>272</v>
      </c>
      <c r="D8" s="19"/>
      <c r="E8" s="20"/>
    </row>
    <row r="9" spans="2:5" ht="15.75" thickBot="1" x14ac:dyDescent="0.3">
      <c r="B9" s="13"/>
      <c r="C9" s="18" t="s">
        <v>2</v>
      </c>
      <c r="D9" s="19"/>
      <c r="E9" s="20"/>
    </row>
    <row r="10" spans="2:5" ht="15.75" thickBot="1" x14ac:dyDescent="0.3">
      <c r="B10" s="13"/>
      <c r="C10" s="21" t="s">
        <v>3</v>
      </c>
      <c r="D10" s="22">
        <f>SUM(D6:D9)</f>
        <v>1043716.4</v>
      </c>
      <c r="E10" s="23"/>
    </row>
    <row r="11" spans="2:5" ht="15.75" thickBot="1" x14ac:dyDescent="0.3">
      <c r="B11" s="13"/>
      <c r="C11" s="18" t="s">
        <v>4</v>
      </c>
      <c r="D11" s="19">
        <v>-30522</v>
      </c>
      <c r="E11" s="23"/>
    </row>
    <row r="12" spans="2:5" ht="15.75" thickBot="1" x14ac:dyDescent="0.3">
      <c r="B12" s="13"/>
      <c r="C12" s="21" t="s">
        <v>5</v>
      </c>
      <c r="D12" s="22"/>
      <c r="E12" s="23">
        <f>+D10+D11</f>
        <v>1013194.4</v>
      </c>
    </row>
    <row r="13" spans="2:5" ht="7.5" customHeight="1" thickBot="1" x14ac:dyDescent="0.3">
      <c r="B13" s="13"/>
      <c r="C13" s="13"/>
      <c r="D13" s="55"/>
      <c r="E13" s="55"/>
    </row>
    <row r="14" spans="2:5" ht="16.5" thickTop="1" thickBot="1" x14ac:dyDescent="0.3">
      <c r="B14" s="24" t="s">
        <v>6</v>
      </c>
      <c r="C14" s="25" t="s">
        <v>0</v>
      </c>
      <c r="D14" s="26"/>
      <c r="E14" s="26"/>
    </row>
    <row r="15" spans="2:5" ht="14.25" customHeight="1" thickBot="1" x14ac:dyDescent="0.3">
      <c r="B15" s="27" t="s">
        <v>7</v>
      </c>
      <c r="C15" s="28" t="s">
        <v>8</v>
      </c>
      <c r="D15" s="64"/>
      <c r="E15" s="29">
        <f ca="1">SUM(D16:D17)</f>
        <v>84550</v>
      </c>
    </row>
    <row r="16" spans="2:5" ht="14.25" customHeight="1" thickBot="1" x14ac:dyDescent="0.3">
      <c r="B16" s="30">
        <v>122</v>
      </c>
      <c r="C16" s="31" t="s">
        <v>9</v>
      </c>
      <c r="D16" s="64">
        <f ca="1">SUMIF('Control ck'!$A$5365:$H$5400,B16,'Control ck'!$G$5365:$G$5400)</f>
        <v>0</v>
      </c>
      <c r="E16" s="32"/>
    </row>
    <row r="17" spans="2:5" ht="14.25" customHeight="1" thickBot="1" x14ac:dyDescent="0.3">
      <c r="B17" s="30">
        <v>151</v>
      </c>
      <c r="C17" s="31" t="s">
        <v>10</v>
      </c>
      <c r="D17" s="64">
        <f ca="1">SUMIF('Control ck'!$A$5365:$H$5400,B17,'Control ck'!$G$5365:$G$5400)</f>
        <v>84550</v>
      </c>
      <c r="E17" s="32"/>
    </row>
    <row r="18" spans="2:5" ht="14.25" customHeight="1" thickBot="1" x14ac:dyDescent="0.3">
      <c r="B18" s="27" t="s">
        <v>11</v>
      </c>
      <c r="C18" s="28" t="s">
        <v>12</v>
      </c>
      <c r="D18" s="64">
        <f ca="1">SUMIF('Control ck'!$A$5365:$H$5400,B18,'Control ck'!$G$5365:$G$5400)</f>
        <v>0</v>
      </c>
      <c r="E18" s="29">
        <f ca="1">SUM(D19:D27)</f>
        <v>207988.7</v>
      </c>
    </row>
    <row r="19" spans="2:5" ht="14.25" customHeight="1" thickBot="1" x14ac:dyDescent="0.3">
      <c r="B19" s="30">
        <v>213</v>
      </c>
      <c r="C19" s="31" t="s">
        <v>271</v>
      </c>
      <c r="D19" s="64">
        <f ca="1">SUMIF('Control ck'!$A$5365:$H$5400,B19,'Control ck'!$G$5365:$G$5400)</f>
        <v>0</v>
      </c>
      <c r="E19" s="32"/>
    </row>
    <row r="20" spans="2:5" ht="14.25" customHeight="1" thickBot="1" x14ac:dyDescent="0.3">
      <c r="B20" s="30">
        <v>221</v>
      </c>
      <c r="C20" s="31" t="s">
        <v>13</v>
      </c>
      <c r="D20" s="64">
        <f ca="1">SUMIF('Control ck'!$A$5365:$H$5400,B20,'Control ck'!$G$5365:$G$5400)</f>
        <v>0</v>
      </c>
      <c r="E20" s="32"/>
    </row>
    <row r="21" spans="2:5" ht="14.25" customHeight="1" thickBot="1" x14ac:dyDescent="0.3">
      <c r="B21" s="30">
        <v>222</v>
      </c>
      <c r="C21" s="31" t="s">
        <v>14</v>
      </c>
      <c r="D21" s="64">
        <f ca="1">SUMIF('Control ck'!$A$5365:$H$5400,B21,'Control ck'!$G$5365:$G$5400)</f>
        <v>0</v>
      </c>
      <c r="E21" s="32"/>
    </row>
    <row r="22" spans="2:5" ht="14.25" customHeight="1" thickBot="1" x14ac:dyDescent="0.3">
      <c r="B22" s="30">
        <v>231</v>
      </c>
      <c r="C22" s="31" t="s">
        <v>15</v>
      </c>
      <c r="D22" s="64">
        <f ca="1">SUMIF('Control ck'!$A$5365:$H$5400,B22,'Control ck'!$G$5365:$G$5400)</f>
        <v>49400</v>
      </c>
      <c r="E22" s="32"/>
    </row>
    <row r="23" spans="2:5" ht="14.25" customHeight="1" thickBot="1" x14ac:dyDescent="0.3">
      <c r="B23" s="30">
        <v>241</v>
      </c>
      <c r="C23" s="31" t="s">
        <v>295</v>
      </c>
      <c r="D23" s="64">
        <f ca="1">SUMIF('Control ck'!$A$5365:$H$5400,B23,'Control ck'!$G$5365:$G$5400)</f>
        <v>17034</v>
      </c>
      <c r="E23" s="32"/>
    </row>
    <row r="24" spans="2:5" ht="14.25" customHeight="1" thickBot="1" x14ac:dyDescent="0.3">
      <c r="B24" s="30">
        <v>292</v>
      </c>
      <c r="C24" s="31" t="s">
        <v>16</v>
      </c>
      <c r="D24" s="64">
        <f ca="1">SUMIF('Control ck'!$A$5365:$H$5400,B24,'Control ck'!$G$5365:$G$5400)</f>
        <v>14539.7</v>
      </c>
      <c r="E24" s="32"/>
    </row>
    <row r="25" spans="2:5" ht="14.25" customHeight="1" thickBot="1" x14ac:dyDescent="0.3">
      <c r="B25" s="30">
        <v>293</v>
      </c>
      <c r="C25" s="31" t="s">
        <v>162</v>
      </c>
      <c r="D25" s="64">
        <f ca="1">SUMIF('Control ck'!$A$5365:$H$5400,B25,'Control ck'!$G$5365:$G$5400)</f>
        <v>127015</v>
      </c>
      <c r="E25" s="32"/>
    </row>
    <row r="26" spans="2:5" ht="14.25" customHeight="1" thickBot="1" x14ac:dyDescent="0.3">
      <c r="B26" s="30">
        <v>294</v>
      </c>
      <c r="C26" s="31" t="s">
        <v>261</v>
      </c>
      <c r="D26" s="64">
        <f ca="1">SUMIF('Control ck'!$A$5365:$H$5400,B26,'Control ck'!$G$5365:$G$5400)</f>
        <v>0</v>
      </c>
      <c r="E26" s="32"/>
    </row>
    <row r="27" spans="2:5" ht="14.25" customHeight="1" thickBot="1" x14ac:dyDescent="0.3">
      <c r="B27" s="30">
        <v>299</v>
      </c>
      <c r="C27" s="31" t="s">
        <v>17</v>
      </c>
      <c r="D27" s="64">
        <f ca="1">SUMIF('Control ck'!$A$5365:$H$5400,B27,'Control ck'!$G$5365:$G$5400)</f>
        <v>0</v>
      </c>
      <c r="E27" s="32"/>
    </row>
    <row r="28" spans="2:5" ht="14.25" customHeight="1" thickBot="1" x14ac:dyDescent="0.3">
      <c r="B28" s="27" t="s">
        <v>18</v>
      </c>
      <c r="C28" s="28" t="s">
        <v>19</v>
      </c>
      <c r="D28" s="64">
        <f ca="1">SUMIF('Control ck'!$A$5365:$H$5400,B28,'Control ck'!$G$5365:$G$5400)</f>
        <v>0</v>
      </c>
      <c r="E28" s="29">
        <f ca="1">SUM(D29:D36)</f>
        <v>167094</v>
      </c>
    </row>
    <row r="29" spans="2:5" ht="14.25" customHeight="1" thickBot="1" x14ac:dyDescent="0.3">
      <c r="B29" s="30">
        <v>311</v>
      </c>
      <c r="C29" s="31" t="s">
        <v>20</v>
      </c>
      <c r="D29" s="64">
        <f ca="1">SUMIF('Control ck'!$A$5365:$H$5400,B29,'Control ck'!$G$5365:$G$5400)</f>
        <v>117094</v>
      </c>
      <c r="E29" s="32"/>
    </row>
    <row r="30" spans="2:5" ht="14.25" customHeight="1" thickBot="1" x14ac:dyDescent="0.3">
      <c r="B30" s="30">
        <v>342</v>
      </c>
      <c r="C30" s="31" t="s">
        <v>140</v>
      </c>
      <c r="D30" s="64">
        <f ca="1">SUMIF('Control ck'!$A$5365:$H$5400,B30,'Control ck'!$G$5365:$G$5400)</f>
        <v>0</v>
      </c>
      <c r="E30" s="32"/>
    </row>
    <row r="31" spans="2:5" ht="14.25" customHeight="1" thickBot="1" x14ac:dyDescent="0.3">
      <c r="B31" s="30">
        <v>343</v>
      </c>
      <c r="C31" s="31" t="s">
        <v>322</v>
      </c>
      <c r="D31" s="64">
        <f ca="1">SUMIF('Control ck'!$A$5365:$H$5400,B31,'Control ck'!$G$5365:$G$5400)</f>
        <v>0</v>
      </c>
      <c r="E31" s="32"/>
    </row>
    <row r="32" spans="2:5" ht="14.25" customHeight="1" thickBot="1" x14ac:dyDescent="0.3">
      <c r="B32" s="30">
        <v>344</v>
      </c>
      <c r="C32" s="31" t="s">
        <v>141</v>
      </c>
      <c r="D32" s="64">
        <f ca="1">SUMIF('Control ck'!$A$5365:$H$5400,B32,'Control ck'!$G$5365:$G$5400)</f>
        <v>0</v>
      </c>
      <c r="E32" s="32"/>
    </row>
    <row r="33" spans="2:5" ht="14.25" customHeight="1" thickBot="1" x14ac:dyDescent="0.3">
      <c r="B33" s="30">
        <v>345</v>
      </c>
      <c r="C33" s="31" t="s">
        <v>160</v>
      </c>
      <c r="D33" s="64">
        <f ca="1">SUMIF('Control ck'!$A$5365:$H$5400,B33,'Control ck'!$G$5365:$G$5400)</f>
        <v>50000</v>
      </c>
      <c r="E33" s="32"/>
    </row>
    <row r="34" spans="2:5" ht="14.25" customHeight="1" thickBot="1" x14ac:dyDescent="0.3">
      <c r="B34" s="30">
        <v>346</v>
      </c>
      <c r="C34" s="31" t="s">
        <v>193</v>
      </c>
      <c r="D34" s="64">
        <f ca="1">SUMIF('Control ck'!$A$5365:$H$5400,B34,'Control ck'!$G$5365:$G$5400)</f>
        <v>0</v>
      </c>
      <c r="E34" s="32"/>
    </row>
    <row r="35" spans="2:5" ht="14.25" customHeight="1" thickBot="1" x14ac:dyDescent="0.3">
      <c r="B35" s="30">
        <v>347</v>
      </c>
      <c r="C35" s="31" t="s">
        <v>314</v>
      </c>
      <c r="D35" s="64">
        <f ca="1">SUMIF('Control ck'!$A$5365:$H$5400,B35,'Control ck'!$G$5365:$G$5400)</f>
        <v>0</v>
      </c>
      <c r="E35" s="32"/>
    </row>
    <row r="36" spans="2:5" ht="14.25" customHeight="1" thickBot="1" x14ac:dyDescent="0.3">
      <c r="B36" s="30">
        <v>399</v>
      </c>
      <c r="C36" s="31" t="s">
        <v>21</v>
      </c>
      <c r="D36" s="64">
        <f ca="1">SUMIF('Control ck'!$A$5365:$H$5400,B36,'Control ck'!$G$5365:$G$5400)</f>
        <v>0</v>
      </c>
      <c r="E36" s="32"/>
    </row>
    <row r="37" spans="2:5" ht="14.25" customHeight="1" thickBot="1" x14ac:dyDescent="0.3">
      <c r="B37" s="27" t="s">
        <v>22</v>
      </c>
      <c r="C37" s="28" t="s">
        <v>23</v>
      </c>
      <c r="D37" s="64">
        <f ca="1">SUMIF('Control ck'!$A$5365:$H$5400,B37,'Control ck'!$G$5365:$G$5400)</f>
        <v>0</v>
      </c>
      <c r="E37" s="29">
        <f ca="1">SUM(D38:D42)</f>
        <v>547523</v>
      </c>
    </row>
    <row r="38" spans="2:5" ht="14.25" customHeight="1" thickBot="1" x14ac:dyDescent="0.3">
      <c r="B38" s="30">
        <v>421</v>
      </c>
      <c r="C38" s="31" t="s">
        <v>24</v>
      </c>
      <c r="D38" s="64">
        <f ca="1">SUMIF('Control ck'!$A$5365:$H$5400,B38,'Control ck'!$G$5365:$G$5400)</f>
        <v>524540</v>
      </c>
      <c r="E38" s="32"/>
    </row>
    <row r="39" spans="2:5" ht="14.25" customHeight="1" thickBot="1" x14ac:dyDescent="0.3">
      <c r="B39" s="30">
        <v>422</v>
      </c>
      <c r="C39" s="31" t="s">
        <v>25</v>
      </c>
      <c r="D39" s="64">
        <f ca="1">SUMIF('Control ck'!$A$5365:$H$5400,B39,'Control ck'!$G$5365:$G$5400)</f>
        <v>0</v>
      </c>
      <c r="E39" s="32"/>
    </row>
    <row r="40" spans="2:5" ht="14.25" customHeight="1" thickBot="1" x14ac:dyDescent="0.3">
      <c r="B40" s="30">
        <v>426</v>
      </c>
      <c r="C40" s="31" t="s">
        <v>161</v>
      </c>
      <c r="D40" s="64">
        <f ca="1">SUMIF('Control ck'!$A$5365:$H$5400,B40,'Control ck'!$G$5365:$G$5400)</f>
        <v>22983</v>
      </c>
      <c r="E40" s="32"/>
    </row>
    <row r="41" spans="2:5" ht="14.25" customHeight="1" thickBot="1" x14ac:dyDescent="0.3">
      <c r="B41" s="30">
        <v>427</v>
      </c>
      <c r="C41" s="31" t="s">
        <v>172</v>
      </c>
      <c r="D41" s="64">
        <f ca="1">SUMIF('Control ck'!$A$5365:$H$5400,B41,'Control ck'!$G$5365:$G$5400)</f>
        <v>0</v>
      </c>
      <c r="E41" s="32"/>
    </row>
    <row r="42" spans="2:5" ht="14.25" customHeight="1" thickBot="1" x14ac:dyDescent="0.3">
      <c r="B42" s="30">
        <v>428</v>
      </c>
      <c r="C42" s="31" t="s">
        <v>191</v>
      </c>
      <c r="D42" s="64">
        <f ca="1">SUMIF('Control ck'!$A$5365:$H$5400,B42,'Control ck'!$G$5365:$G$5400)</f>
        <v>0</v>
      </c>
      <c r="E42" s="32"/>
    </row>
    <row r="43" spans="2:5" ht="14.25" customHeight="1" thickBot="1" x14ac:dyDescent="0.3">
      <c r="B43" s="30"/>
      <c r="C43" s="28" t="s">
        <v>26</v>
      </c>
      <c r="D43" s="64">
        <f ca="1">SUMIF('Control ck'!$A$5365:$H$5400,B43,'Control ck'!$G$5365:$G$5400)</f>
        <v>0</v>
      </c>
      <c r="E43" s="29">
        <f ca="1">E37+E28+E18+E15</f>
        <v>1007155.7</v>
      </c>
    </row>
    <row r="44" spans="2:5" ht="16.5" thickTop="1" thickBot="1" x14ac:dyDescent="0.3">
      <c r="B44" s="13"/>
      <c r="C44" s="33" t="s">
        <v>91</v>
      </c>
      <c r="D44" s="103">
        <v>1043716.4</v>
      </c>
      <c r="E44" s="55"/>
    </row>
    <row r="45" spans="2:5" ht="15.75" thickBot="1" x14ac:dyDescent="0.3">
      <c r="B45" s="13"/>
      <c r="C45" s="18" t="s">
        <v>27</v>
      </c>
      <c r="D45" s="101">
        <v>1007155.7</v>
      </c>
      <c r="E45" s="55"/>
    </row>
    <row r="46" spans="2:5" ht="15.75" thickBot="1" x14ac:dyDescent="0.3">
      <c r="B46" s="13"/>
      <c r="C46" s="21" t="s">
        <v>28</v>
      </c>
      <c r="D46" s="99">
        <f>+D44-D45</f>
        <v>36560.70000000007</v>
      </c>
      <c r="E46" s="55"/>
    </row>
    <row r="47" spans="2:5" ht="15.75" thickBot="1" x14ac:dyDescent="0.3">
      <c r="B47" s="13"/>
      <c r="C47" s="18" t="s">
        <v>29</v>
      </c>
      <c r="D47" s="102">
        <v>-30522</v>
      </c>
      <c r="E47" s="55"/>
    </row>
    <row r="48" spans="2:5" ht="15.75" thickBot="1" x14ac:dyDescent="0.3">
      <c r="B48" s="13"/>
      <c r="C48" s="75" t="s">
        <v>30</v>
      </c>
      <c r="D48" s="100">
        <f>+D46+D47</f>
        <v>6038.7000000000698</v>
      </c>
      <c r="E48" s="55"/>
    </row>
    <row r="49" spans="2:5" ht="32.25" customHeight="1" x14ac:dyDescent="0.25">
      <c r="B49" t="s">
        <v>2146</v>
      </c>
      <c r="E49" s="3"/>
    </row>
    <row r="50" spans="2:5" x14ac:dyDescent="0.25">
      <c r="D50" s="78"/>
      <c r="E50" s="80"/>
    </row>
    <row r="51" spans="2:5" x14ac:dyDescent="0.25">
      <c r="D51" s="3"/>
    </row>
    <row r="52" spans="2:5" x14ac:dyDescent="0.25">
      <c r="D52" s="79"/>
    </row>
    <row r="53" spans="2:5" x14ac:dyDescent="0.25">
      <c r="D53" s="78"/>
    </row>
  </sheetData>
  <pageMargins left="0.25" right="0.31" top="0.33" bottom="0.26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Q183"/>
  <sheetViews>
    <sheetView topLeftCell="A147" workbookViewId="0">
      <selection activeCell="D152" sqref="D152"/>
    </sheetView>
  </sheetViews>
  <sheetFormatPr baseColWidth="10" defaultColWidth="11.42578125" defaultRowHeight="15" x14ac:dyDescent="0.25"/>
  <cols>
    <col min="1" max="1" width="3.85546875" customWidth="1"/>
    <col min="2" max="2" width="7.28515625" customWidth="1"/>
    <col min="6" max="6" width="12.7109375" customWidth="1"/>
    <col min="7" max="7" width="17.5703125" style="3" customWidth="1"/>
    <col min="8" max="8" width="7" customWidth="1"/>
    <col min="9" max="9" width="11.7109375" customWidth="1"/>
    <col min="11" max="11" width="16.5703125" style="57" customWidth="1"/>
    <col min="12" max="12" width="13.140625" style="57" bestFit="1" customWidth="1"/>
    <col min="13" max="16" width="11.42578125" style="57"/>
  </cols>
  <sheetData>
    <row r="3" spans="2:16" ht="65.25" customHeight="1" x14ac:dyDescent="0.35">
      <c r="C3" s="9" t="s">
        <v>4036</v>
      </c>
    </row>
    <row r="4" spans="2:16" ht="21" customHeight="1" x14ac:dyDescent="0.3">
      <c r="C4" s="1"/>
      <c r="D4" s="66" t="s">
        <v>4309</v>
      </c>
    </row>
    <row r="5" spans="2:16" ht="15.75" x14ac:dyDescent="0.25">
      <c r="E5" s="1" t="s">
        <v>93</v>
      </c>
    </row>
    <row r="6" spans="2:16" ht="15.75" x14ac:dyDescent="0.25">
      <c r="C6" s="2" t="s">
        <v>2150</v>
      </c>
    </row>
    <row r="7" spans="2:16" ht="19.5" customHeight="1" thickBot="1" x14ac:dyDescent="0.3">
      <c r="C7" s="34" t="s">
        <v>2151</v>
      </c>
    </row>
    <row r="8" spans="2:16" ht="4.5" customHeight="1" x14ac:dyDescent="0.25">
      <c r="B8" s="35"/>
      <c r="C8" s="36"/>
      <c r="D8" s="36"/>
      <c r="E8" s="36"/>
      <c r="F8" s="36"/>
      <c r="G8" s="37"/>
      <c r="H8" s="36"/>
      <c r="I8" s="38"/>
    </row>
    <row r="9" spans="2:16" ht="18.75" hidden="1" customHeight="1" x14ac:dyDescent="0.25">
      <c r="B9" s="39" t="s">
        <v>94</v>
      </c>
      <c r="I9" s="41"/>
    </row>
    <row r="10" spans="2:16" hidden="1" x14ac:dyDescent="0.25">
      <c r="B10" s="39"/>
      <c r="G10" s="47" t="s">
        <v>95</v>
      </c>
      <c r="I10" s="41"/>
      <c r="L10" s="62"/>
      <c r="M10" s="62"/>
      <c r="N10" s="62"/>
      <c r="O10" s="62"/>
      <c r="P10" s="62"/>
    </row>
    <row r="11" spans="2:16" x14ac:dyDescent="0.25">
      <c r="B11" s="39"/>
      <c r="I11" s="41"/>
    </row>
    <row r="12" spans="2:16" x14ac:dyDescent="0.25">
      <c r="B12" s="39"/>
      <c r="C12" s="34" t="s">
        <v>276</v>
      </c>
      <c r="I12" s="41"/>
    </row>
    <row r="13" spans="2:16" ht="15.75" x14ac:dyDescent="0.25">
      <c r="B13" s="39"/>
      <c r="C13" t="s">
        <v>4304</v>
      </c>
      <c r="G13" s="40">
        <v>-30522</v>
      </c>
      <c r="I13" s="41"/>
    </row>
    <row r="14" spans="2:16" x14ac:dyDescent="0.25">
      <c r="B14" s="39"/>
      <c r="I14" s="41"/>
    </row>
    <row r="15" spans="2:16" x14ac:dyDescent="0.25">
      <c r="B15" s="39"/>
      <c r="C15" t="s">
        <v>2152</v>
      </c>
      <c r="G15" s="3">
        <v>1043716.4</v>
      </c>
      <c r="I15" s="41"/>
    </row>
    <row r="16" spans="2:16" x14ac:dyDescent="0.25">
      <c r="B16" s="39"/>
      <c r="I16" s="41"/>
    </row>
    <row r="17" spans="2:17" ht="15.75" x14ac:dyDescent="0.25">
      <c r="B17" s="39"/>
      <c r="C17" s="34" t="s">
        <v>2153</v>
      </c>
      <c r="G17" s="40">
        <f>+G13+G15</f>
        <v>1013194.4</v>
      </c>
      <c r="I17" s="41"/>
    </row>
    <row r="18" spans="2:17" x14ac:dyDescent="0.25">
      <c r="B18" s="39"/>
      <c r="C18" s="34" t="s">
        <v>2154</v>
      </c>
      <c r="I18" s="41"/>
    </row>
    <row r="19" spans="2:17" x14ac:dyDescent="0.25">
      <c r="B19" s="39"/>
      <c r="C19" t="s">
        <v>2155</v>
      </c>
      <c r="G19" s="3">
        <v>1007155.7</v>
      </c>
      <c r="I19" s="41"/>
    </row>
    <row r="20" spans="2:17" x14ac:dyDescent="0.25">
      <c r="B20" s="39"/>
      <c r="I20" s="41"/>
    </row>
    <row r="21" spans="2:17" ht="15.75" x14ac:dyDescent="0.25">
      <c r="B21" s="39"/>
      <c r="C21" s="34" t="s">
        <v>2156</v>
      </c>
      <c r="G21" s="76">
        <f>+G17-G19</f>
        <v>6038.7000000000698</v>
      </c>
      <c r="I21" s="41"/>
    </row>
    <row r="22" spans="2:17" ht="15.75" thickBot="1" x14ac:dyDescent="0.3">
      <c r="B22" s="43"/>
      <c r="C22" s="44"/>
      <c r="D22" s="44"/>
      <c r="E22" s="44"/>
      <c r="F22" s="44"/>
      <c r="G22" s="45"/>
      <c r="H22" s="44"/>
      <c r="I22" s="46"/>
    </row>
    <row r="23" spans="2:17" x14ac:dyDescent="0.25">
      <c r="B23" s="35"/>
      <c r="C23" s="36"/>
      <c r="D23" s="36"/>
      <c r="E23" s="36"/>
      <c r="F23" s="36"/>
      <c r="G23" s="37"/>
      <c r="H23" s="36"/>
      <c r="I23" s="38"/>
      <c r="K23" s="58"/>
      <c r="P23" s="62"/>
    </row>
    <row r="24" spans="2:17" ht="15.75" x14ac:dyDescent="0.25">
      <c r="B24" s="39"/>
      <c r="C24" s="34" t="s">
        <v>2157</v>
      </c>
      <c r="G24" s="40">
        <v>6038.7</v>
      </c>
      <c r="I24" s="41"/>
    </row>
    <row r="25" spans="2:17" x14ac:dyDescent="0.25">
      <c r="B25" s="39"/>
      <c r="I25" s="41"/>
    </row>
    <row r="26" spans="2:17" x14ac:dyDescent="0.25">
      <c r="B26" s="39"/>
      <c r="C26" t="s">
        <v>1174</v>
      </c>
      <c r="I26" s="41"/>
      <c r="J26" s="3"/>
    </row>
    <row r="27" spans="2:17" x14ac:dyDescent="0.25">
      <c r="B27" s="39"/>
      <c r="I27" s="41"/>
    </row>
    <row r="28" spans="2:17" x14ac:dyDescent="0.25">
      <c r="B28" s="39"/>
      <c r="C28" t="s">
        <v>2160</v>
      </c>
      <c r="I28" s="41"/>
    </row>
    <row r="29" spans="2:17" x14ac:dyDescent="0.25">
      <c r="B29" s="39"/>
      <c r="C29" t="s">
        <v>2161</v>
      </c>
      <c r="I29" s="41"/>
    </row>
    <row r="30" spans="2:17" x14ac:dyDescent="0.25">
      <c r="B30" s="39"/>
      <c r="C30" s="34" t="s">
        <v>2162</v>
      </c>
      <c r="I30" s="41"/>
    </row>
    <row r="31" spans="2:17" x14ac:dyDescent="0.25">
      <c r="B31" s="39"/>
      <c r="C31" t="s">
        <v>2158</v>
      </c>
      <c r="I31" s="41"/>
      <c r="N31" s="62"/>
    </row>
    <row r="32" spans="2:17" x14ac:dyDescent="0.25">
      <c r="B32" s="39"/>
      <c r="C32" t="s">
        <v>2159</v>
      </c>
      <c r="G32" s="3">
        <f>+'CK TRANSITO'!F23</f>
        <v>0</v>
      </c>
      <c r="I32" s="41"/>
      <c r="L32" s="62"/>
      <c r="Q32" s="34"/>
    </row>
    <row r="33" spans="2:17" x14ac:dyDescent="0.25">
      <c r="B33" s="39"/>
      <c r="I33" s="41"/>
    </row>
    <row r="34" spans="2:17" ht="15.75" x14ac:dyDescent="0.25">
      <c r="B34" s="39"/>
      <c r="C34" s="34" t="s">
        <v>2156</v>
      </c>
      <c r="G34" s="76">
        <f>+G24-G26+G30-G32</f>
        <v>6038.7</v>
      </c>
      <c r="I34" s="42"/>
      <c r="M34" s="62"/>
    </row>
    <row r="35" spans="2:17" ht="15.75" thickBot="1" x14ac:dyDescent="0.3">
      <c r="B35" s="43"/>
      <c r="C35" s="44"/>
      <c r="D35" s="44"/>
      <c r="E35" s="44"/>
      <c r="F35" s="44"/>
      <c r="G35" s="45"/>
      <c r="H35" s="44"/>
      <c r="I35" s="46"/>
      <c r="J35" s="3"/>
      <c r="O35" s="62"/>
    </row>
    <row r="37" spans="2:17" x14ac:dyDescent="0.25">
      <c r="Q37" s="57"/>
    </row>
    <row r="38" spans="2:17" x14ac:dyDescent="0.25">
      <c r="C38" t="s">
        <v>100</v>
      </c>
      <c r="G38" s="3" t="s">
        <v>2148</v>
      </c>
    </row>
    <row r="39" spans="2:17" x14ac:dyDescent="0.25">
      <c r="C39" t="s">
        <v>2147</v>
      </c>
      <c r="G39" s="3" t="s">
        <v>2149</v>
      </c>
    </row>
    <row r="52" spans="3:9" ht="25.5" x14ac:dyDescent="0.35">
      <c r="C52" s="9" t="s">
        <v>4036</v>
      </c>
    </row>
    <row r="53" spans="3:9" ht="18.75" x14ac:dyDescent="0.3">
      <c r="C53" s="1"/>
      <c r="D53" s="66" t="s">
        <v>4315</v>
      </c>
    </row>
    <row r="54" spans="3:9" ht="15.75" x14ac:dyDescent="0.25">
      <c r="E54" s="1" t="s">
        <v>93</v>
      </c>
    </row>
    <row r="55" spans="3:9" ht="15.75" x14ac:dyDescent="0.25">
      <c r="C55" s="2" t="s">
        <v>2150</v>
      </c>
    </row>
    <row r="56" spans="3:9" ht="15.75" thickBot="1" x14ac:dyDescent="0.3">
      <c r="C56" s="34" t="s">
        <v>4317</v>
      </c>
    </row>
    <row r="57" spans="3:9" x14ac:dyDescent="0.25">
      <c r="C57" s="36"/>
      <c r="D57" s="36"/>
      <c r="E57" s="36"/>
      <c r="F57" s="36"/>
      <c r="G57" s="37"/>
      <c r="H57" s="36"/>
      <c r="I57" s="38"/>
    </row>
    <row r="58" spans="3:9" x14ac:dyDescent="0.25">
      <c r="C58" s="34" t="s">
        <v>276</v>
      </c>
      <c r="I58" s="41"/>
    </row>
    <row r="59" spans="3:9" ht="15.75" x14ac:dyDescent="0.25">
      <c r="C59" t="s">
        <v>4304</v>
      </c>
      <c r="G59" s="40">
        <v>55729.68</v>
      </c>
      <c r="I59" s="41"/>
    </row>
    <row r="60" spans="3:9" x14ac:dyDescent="0.25">
      <c r="I60" s="41"/>
    </row>
    <row r="61" spans="3:9" x14ac:dyDescent="0.25">
      <c r="C61" t="s">
        <v>2152</v>
      </c>
      <c r="G61" s="12">
        <v>840900</v>
      </c>
      <c r="I61" s="41"/>
    </row>
    <row r="62" spans="3:9" x14ac:dyDescent="0.25">
      <c r="I62" s="41"/>
    </row>
    <row r="63" spans="3:9" ht="15.75" x14ac:dyDescent="0.25">
      <c r="C63" s="34" t="s">
        <v>2153</v>
      </c>
      <c r="G63" s="40">
        <f>+G59+G61</f>
        <v>896629.68</v>
      </c>
      <c r="I63" s="41"/>
    </row>
    <row r="64" spans="3:9" x14ac:dyDescent="0.25">
      <c r="C64" s="34" t="s">
        <v>2154</v>
      </c>
      <c r="I64" s="41"/>
    </row>
    <row r="65" spans="3:9" x14ac:dyDescent="0.25">
      <c r="C65" t="s">
        <v>2155</v>
      </c>
      <c r="G65" s="12">
        <v>726652</v>
      </c>
      <c r="I65" s="41"/>
    </row>
    <row r="66" spans="3:9" x14ac:dyDescent="0.25">
      <c r="I66" s="41"/>
    </row>
    <row r="67" spans="3:9" ht="15.75" x14ac:dyDescent="0.25">
      <c r="C67" s="34" t="s">
        <v>2156</v>
      </c>
      <c r="G67" s="76">
        <f>+G63-G65</f>
        <v>169977.68000000005</v>
      </c>
      <c r="I67" s="41"/>
    </row>
    <row r="68" spans="3:9" ht="15.75" thickBot="1" x14ac:dyDescent="0.3">
      <c r="C68" s="44"/>
      <c r="D68" s="44"/>
      <c r="E68" s="44"/>
      <c r="F68" s="44"/>
      <c r="G68" s="45"/>
      <c r="H68" s="44"/>
      <c r="I68" s="46"/>
    </row>
    <row r="69" spans="3:9" x14ac:dyDescent="0.25">
      <c r="C69" s="36"/>
      <c r="D69" s="36"/>
      <c r="E69" s="36"/>
      <c r="F69" s="36"/>
      <c r="G69" s="37"/>
      <c r="H69" s="36"/>
      <c r="I69" s="38"/>
    </row>
    <row r="70" spans="3:9" ht="15.75" x14ac:dyDescent="0.25">
      <c r="C70" s="34" t="s">
        <v>2157</v>
      </c>
      <c r="G70" s="40">
        <v>169977.68</v>
      </c>
      <c r="I70" s="41"/>
    </row>
    <row r="71" spans="3:9" x14ac:dyDescent="0.25">
      <c r="I71" s="41"/>
    </row>
    <row r="72" spans="3:9" x14ac:dyDescent="0.25">
      <c r="C72" t="s">
        <v>1174</v>
      </c>
      <c r="I72" s="41"/>
    </row>
    <row r="73" spans="3:9" x14ac:dyDescent="0.25">
      <c r="I73" s="41"/>
    </row>
    <row r="74" spans="3:9" x14ac:dyDescent="0.25">
      <c r="C74" t="s">
        <v>2160</v>
      </c>
      <c r="I74" s="41"/>
    </row>
    <row r="75" spans="3:9" x14ac:dyDescent="0.25">
      <c r="C75" t="s">
        <v>2161</v>
      </c>
      <c r="I75" s="41"/>
    </row>
    <row r="76" spans="3:9" x14ac:dyDescent="0.25">
      <c r="C76" s="34" t="s">
        <v>2162</v>
      </c>
      <c r="I76" s="41"/>
    </row>
    <row r="77" spans="3:9" x14ac:dyDescent="0.25">
      <c r="C77" t="s">
        <v>2158</v>
      </c>
      <c r="I77" s="41"/>
    </row>
    <row r="78" spans="3:9" x14ac:dyDescent="0.25">
      <c r="C78" t="s">
        <v>2159</v>
      </c>
      <c r="G78" s="3">
        <f>+'CK TRANSITO'!F72</f>
        <v>0</v>
      </c>
      <c r="I78" s="41"/>
    </row>
    <row r="79" spans="3:9" x14ac:dyDescent="0.25">
      <c r="I79" s="41"/>
    </row>
    <row r="80" spans="3:9" ht="15.75" x14ac:dyDescent="0.25">
      <c r="C80" s="34" t="s">
        <v>2156</v>
      </c>
      <c r="G80" s="76">
        <f>+G70-G72+G76-G78</f>
        <v>169977.68</v>
      </c>
      <c r="I80" s="42"/>
    </row>
    <row r="81" spans="3:9" ht="15.75" thickBot="1" x14ac:dyDescent="0.3">
      <c r="C81" s="44"/>
      <c r="D81" s="44"/>
      <c r="E81" s="44"/>
      <c r="F81" s="44"/>
      <c r="G81" s="45"/>
      <c r="H81" s="44"/>
      <c r="I81" s="46"/>
    </row>
    <row r="84" spans="3:9" x14ac:dyDescent="0.25">
      <c r="C84" t="s">
        <v>100</v>
      </c>
      <c r="G84" s="3" t="s">
        <v>2148</v>
      </c>
    </row>
    <row r="85" spans="3:9" x14ac:dyDescent="0.25">
      <c r="C85" t="s">
        <v>2147</v>
      </c>
      <c r="G85" s="3" t="s">
        <v>2149</v>
      </c>
    </row>
    <row r="96" spans="3:9" ht="25.5" x14ac:dyDescent="0.35">
      <c r="C96" s="9" t="s">
        <v>4036</v>
      </c>
    </row>
    <row r="97" spans="3:9" ht="18.75" x14ac:dyDescent="0.3">
      <c r="C97" s="1"/>
      <c r="D97" s="66" t="s">
        <v>4316</v>
      </c>
    </row>
    <row r="98" spans="3:9" ht="15.75" x14ac:dyDescent="0.25">
      <c r="E98" s="1" t="s">
        <v>93</v>
      </c>
    </row>
    <row r="99" spans="3:9" ht="15.75" x14ac:dyDescent="0.25">
      <c r="C99" s="2" t="s">
        <v>2150</v>
      </c>
    </row>
    <row r="100" spans="3:9" ht="15.75" thickBot="1" x14ac:dyDescent="0.3">
      <c r="C100" s="34" t="s">
        <v>4318</v>
      </c>
    </row>
    <row r="101" spans="3:9" x14ac:dyDescent="0.25">
      <c r="C101" s="36"/>
      <c r="D101" s="36"/>
      <c r="E101" s="36"/>
      <c r="F101" s="36"/>
      <c r="G101" s="37"/>
      <c r="H101" s="36"/>
      <c r="I101" s="38"/>
    </row>
    <row r="102" spans="3:9" x14ac:dyDescent="0.25">
      <c r="C102" s="34" t="s">
        <v>276</v>
      </c>
      <c r="I102" s="41"/>
    </row>
    <row r="103" spans="3:9" ht="15.75" x14ac:dyDescent="0.25">
      <c r="C103" t="s">
        <v>4304</v>
      </c>
      <c r="G103" s="40">
        <v>169977.68</v>
      </c>
      <c r="I103" s="41"/>
    </row>
    <row r="104" spans="3:9" x14ac:dyDescent="0.25">
      <c r="I104" s="41"/>
    </row>
    <row r="105" spans="3:9" x14ac:dyDescent="0.25">
      <c r="C105" t="s">
        <v>2152</v>
      </c>
      <c r="G105" s="12"/>
      <c r="I105" s="41"/>
    </row>
    <row r="106" spans="3:9" x14ac:dyDescent="0.25">
      <c r="I106" s="41"/>
    </row>
    <row r="107" spans="3:9" ht="15.75" x14ac:dyDescent="0.25">
      <c r="C107" s="34" t="s">
        <v>2153</v>
      </c>
      <c r="G107" s="40">
        <f>+G103+G105</f>
        <v>169977.68</v>
      </c>
      <c r="I107" s="41"/>
    </row>
    <row r="108" spans="3:9" x14ac:dyDescent="0.25">
      <c r="C108" s="34" t="s">
        <v>2154</v>
      </c>
      <c r="I108" s="41"/>
    </row>
    <row r="109" spans="3:9" ht="15.75" x14ac:dyDescent="0.25">
      <c r="C109" t="s">
        <v>2155</v>
      </c>
      <c r="G109" s="182">
        <v>183723.3</v>
      </c>
      <c r="I109" s="41"/>
    </row>
    <row r="110" spans="3:9" x14ac:dyDescent="0.25">
      <c r="I110" s="41"/>
    </row>
    <row r="111" spans="3:9" ht="15.75" x14ac:dyDescent="0.25">
      <c r="C111" s="34" t="s">
        <v>2156</v>
      </c>
      <c r="G111" s="76">
        <f>+G107-G109</f>
        <v>-13745.619999999995</v>
      </c>
      <c r="I111" s="41"/>
    </row>
    <row r="112" spans="3:9" ht="15.75" thickBot="1" x14ac:dyDescent="0.3">
      <c r="C112" s="44"/>
      <c r="D112" s="44"/>
      <c r="E112" s="44"/>
      <c r="F112" s="44"/>
      <c r="G112" s="45"/>
      <c r="H112" s="44"/>
      <c r="I112" s="46"/>
    </row>
    <row r="113" spans="3:9" x14ac:dyDescent="0.25">
      <c r="C113" s="36"/>
      <c r="D113" s="36"/>
      <c r="E113" s="36"/>
      <c r="F113" s="36"/>
      <c r="G113" s="37"/>
      <c r="H113" s="36"/>
      <c r="I113" s="38"/>
    </row>
    <row r="114" spans="3:9" ht="15.75" x14ac:dyDescent="0.25">
      <c r="C114" s="34" t="s">
        <v>2157</v>
      </c>
      <c r="G114" s="40">
        <v>-13745.62</v>
      </c>
      <c r="I114" s="41"/>
    </row>
    <row r="115" spans="3:9" x14ac:dyDescent="0.25">
      <c r="I115" s="41"/>
    </row>
    <row r="116" spans="3:9" x14ac:dyDescent="0.25">
      <c r="C116" t="s">
        <v>1174</v>
      </c>
      <c r="I116" s="41"/>
    </row>
    <row r="117" spans="3:9" x14ac:dyDescent="0.25">
      <c r="I117" s="41"/>
    </row>
    <row r="118" spans="3:9" x14ac:dyDescent="0.25">
      <c r="C118" t="s">
        <v>2160</v>
      </c>
      <c r="I118" s="41"/>
    </row>
    <row r="119" spans="3:9" x14ac:dyDescent="0.25">
      <c r="C119" t="s">
        <v>2161</v>
      </c>
      <c r="I119" s="41"/>
    </row>
    <row r="120" spans="3:9" x14ac:dyDescent="0.25">
      <c r="C120" s="34" t="s">
        <v>2162</v>
      </c>
      <c r="I120" s="41"/>
    </row>
    <row r="121" spans="3:9" x14ac:dyDescent="0.25">
      <c r="C121" t="s">
        <v>2158</v>
      </c>
      <c r="I121" s="41"/>
    </row>
    <row r="122" spans="3:9" x14ac:dyDescent="0.25">
      <c r="C122" t="s">
        <v>2159</v>
      </c>
      <c r="G122" s="3">
        <f>+'CK TRANSITO'!F119</f>
        <v>0</v>
      </c>
      <c r="I122" s="41"/>
    </row>
    <row r="123" spans="3:9" x14ac:dyDescent="0.25">
      <c r="I123" s="41"/>
    </row>
    <row r="124" spans="3:9" ht="15.75" x14ac:dyDescent="0.25">
      <c r="C124" s="34" t="s">
        <v>2156</v>
      </c>
      <c r="G124" s="76">
        <f>+G114-G116+G120-G122</f>
        <v>-13745.62</v>
      </c>
      <c r="I124" s="42"/>
    </row>
    <row r="125" spans="3:9" ht="15.75" thickBot="1" x14ac:dyDescent="0.3">
      <c r="C125" s="44"/>
      <c r="D125" s="44"/>
      <c r="E125" s="44"/>
      <c r="F125" s="44"/>
      <c r="G125" s="45"/>
      <c r="H125" s="44"/>
      <c r="I125" s="46"/>
    </row>
    <row r="128" spans="3:9" x14ac:dyDescent="0.25">
      <c r="C128" t="s">
        <v>100</v>
      </c>
      <c r="G128" s="3" t="s">
        <v>2148</v>
      </c>
    </row>
    <row r="129" spans="3:7" x14ac:dyDescent="0.25">
      <c r="C129" t="s">
        <v>2147</v>
      </c>
      <c r="G129" s="3" t="s">
        <v>2149</v>
      </c>
    </row>
    <row r="150" spans="3:9" ht="25.5" x14ac:dyDescent="0.35">
      <c r="C150" s="9" t="s">
        <v>4036</v>
      </c>
    </row>
    <row r="151" spans="3:9" ht="18.75" x14ac:dyDescent="0.3">
      <c r="C151" s="1"/>
      <c r="D151" s="66" t="s">
        <v>4326</v>
      </c>
    </row>
    <row r="152" spans="3:9" ht="15.75" x14ac:dyDescent="0.25">
      <c r="E152" s="1" t="s">
        <v>93</v>
      </c>
    </row>
    <row r="153" spans="3:9" ht="15.75" x14ac:dyDescent="0.25">
      <c r="C153" s="2" t="s">
        <v>2150</v>
      </c>
    </row>
    <row r="154" spans="3:9" ht="15.75" thickBot="1" x14ac:dyDescent="0.3">
      <c r="C154" s="34" t="s">
        <v>4318</v>
      </c>
    </row>
    <row r="155" spans="3:9" x14ac:dyDescent="0.25">
      <c r="C155" s="36"/>
      <c r="D155" s="36"/>
      <c r="E155" s="36"/>
      <c r="F155" s="36"/>
      <c r="G155" s="37"/>
      <c r="H155" s="36"/>
      <c r="I155" s="38"/>
    </row>
    <row r="156" spans="3:9" x14ac:dyDescent="0.25">
      <c r="C156" s="34" t="s">
        <v>276</v>
      </c>
      <c r="I156" s="41"/>
    </row>
    <row r="157" spans="3:9" ht="15.75" x14ac:dyDescent="0.25">
      <c r="C157" t="s">
        <v>4325</v>
      </c>
      <c r="G157" s="40">
        <v>4000</v>
      </c>
      <c r="I157" s="41"/>
    </row>
    <row r="158" spans="3:9" x14ac:dyDescent="0.25">
      <c r="I158" s="41"/>
    </row>
    <row r="159" spans="3:9" x14ac:dyDescent="0.25">
      <c r="C159" t="s">
        <v>2152</v>
      </c>
      <c r="G159" s="12">
        <v>350000</v>
      </c>
      <c r="I159" s="41"/>
    </row>
    <row r="160" spans="3:9" x14ac:dyDescent="0.25">
      <c r="I160" s="41"/>
    </row>
    <row r="161" spans="3:9" ht="15.75" x14ac:dyDescent="0.25">
      <c r="C161" s="34" t="s">
        <v>2153</v>
      </c>
      <c r="G161" s="40">
        <f>+G157+G159</f>
        <v>354000</v>
      </c>
      <c r="I161" s="41"/>
    </row>
    <row r="162" spans="3:9" x14ac:dyDescent="0.25">
      <c r="C162" s="34" t="s">
        <v>2154</v>
      </c>
      <c r="I162" s="41"/>
    </row>
    <row r="163" spans="3:9" ht="15.75" x14ac:dyDescent="0.25">
      <c r="C163" t="s">
        <v>2155</v>
      </c>
      <c r="G163" s="182">
        <v>375000</v>
      </c>
      <c r="I163" s="41"/>
    </row>
    <row r="164" spans="3:9" x14ac:dyDescent="0.25">
      <c r="I164" s="41"/>
    </row>
    <row r="165" spans="3:9" ht="15.75" x14ac:dyDescent="0.25">
      <c r="C165" s="34" t="s">
        <v>2156</v>
      </c>
      <c r="G165" s="76">
        <f>+G161-G163</f>
        <v>-21000</v>
      </c>
      <c r="I165" s="41"/>
    </row>
    <row r="166" spans="3:9" ht="15.75" thickBot="1" x14ac:dyDescent="0.3">
      <c r="C166" s="44"/>
      <c r="D166" s="44"/>
      <c r="E166" s="44"/>
      <c r="F166" s="44"/>
      <c r="G166" s="45"/>
      <c r="H166" s="44"/>
      <c r="I166" s="46"/>
    </row>
    <row r="167" spans="3:9" x14ac:dyDescent="0.25">
      <c r="C167" s="36"/>
      <c r="D167" s="36"/>
      <c r="E167" s="36"/>
      <c r="F167" s="36"/>
      <c r="G167" s="37"/>
      <c r="H167" s="36"/>
      <c r="I167" s="38"/>
    </row>
    <row r="168" spans="3:9" ht="15.75" x14ac:dyDescent="0.25">
      <c r="C168" s="34" t="s">
        <v>2157</v>
      </c>
      <c r="G168" s="40">
        <f>G165</f>
        <v>-21000</v>
      </c>
      <c r="I168" s="41"/>
    </row>
    <row r="169" spans="3:9" x14ac:dyDescent="0.25">
      <c r="I169" s="41"/>
    </row>
    <row r="170" spans="3:9" x14ac:dyDescent="0.25">
      <c r="C170" t="s">
        <v>1174</v>
      </c>
      <c r="I170" s="41"/>
    </row>
    <row r="171" spans="3:9" x14ac:dyDescent="0.25">
      <c r="I171" s="41"/>
    </row>
    <row r="172" spans="3:9" x14ac:dyDescent="0.25">
      <c r="C172" t="s">
        <v>2160</v>
      </c>
      <c r="I172" s="41"/>
    </row>
    <row r="173" spans="3:9" x14ac:dyDescent="0.25">
      <c r="C173" t="s">
        <v>2161</v>
      </c>
      <c r="I173" s="41"/>
    </row>
    <row r="174" spans="3:9" x14ac:dyDescent="0.25">
      <c r="C174" s="34" t="s">
        <v>2162</v>
      </c>
      <c r="I174" s="41"/>
    </row>
    <row r="175" spans="3:9" x14ac:dyDescent="0.25">
      <c r="C175" t="s">
        <v>2158</v>
      </c>
      <c r="I175" s="41"/>
    </row>
    <row r="176" spans="3:9" x14ac:dyDescent="0.25">
      <c r="C176" t="s">
        <v>2159</v>
      </c>
      <c r="G176" s="3">
        <f>+'CK TRANSITO'!F165</f>
        <v>0</v>
      </c>
      <c r="I176" s="41"/>
    </row>
    <row r="177" spans="3:9" x14ac:dyDescent="0.25">
      <c r="I177" s="41"/>
    </row>
    <row r="178" spans="3:9" ht="15.75" x14ac:dyDescent="0.25">
      <c r="C178" s="34" t="s">
        <v>2156</v>
      </c>
      <c r="G178" s="76">
        <f>+G168-G170+G174-G176</f>
        <v>-21000</v>
      </c>
      <c r="I178" s="42"/>
    </row>
    <row r="179" spans="3:9" ht="15.75" thickBot="1" x14ac:dyDescent="0.3">
      <c r="C179" s="44"/>
      <c r="D179" s="44"/>
      <c r="E179" s="44"/>
      <c r="F179" s="44"/>
      <c r="G179" s="45"/>
      <c r="H179" s="44"/>
      <c r="I179" s="46"/>
    </row>
    <row r="182" spans="3:9" x14ac:dyDescent="0.25">
      <c r="C182" t="s">
        <v>100</v>
      </c>
      <c r="G182" s="3" t="s">
        <v>2148</v>
      </c>
    </row>
    <row r="183" spans="3:9" x14ac:dyDescent="0.25">
      <c r="C183" t="s">
        <v>2147</v>
      </c>
      <c r="G183" s="3" t="s">
        <v>2149</v>
      </c>
    </row>
  </sheetData>
  <pageMargins left="0.12" right="0.70866141732283472" top="0.44" bottom="0.74803149606299213" header="0.31496062992125984" footer="0.31496062992125984"/>
  <pageSetup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E91"/>
  <sheetViews>
    <sheetView workbookViewId="0">
      <selection activeCell="D17" sqref="D17"/>
    </sheetView>
  </sheetViews>
  <sheetFormatPr baseColWidth="10" defaultColWidth="11.42578125" defaultRowHeight="15" x14ac:dyDescent="0.25"/>
  <cols>
    <col min="1" max="1" width="9.28515625" customWidth="1"/>
    <col min="2" max="2" width="13.28515625" customWidth="1"/>
    <col min="3" max="3" width="52" customWidth="1"/>
    <col min="4" max="4" width="32" customWidth="1"/>
  </cols>
  <sheetData>
    <row r="3" spans="1:5" ht="26.25" x14ac:dyDescent="0.4">
      <c r="B3" s="70" t="s">
        <v>265</v>
      </c>
    </row>
    <row r="4" spans="1:5" x14ac:dyDescent="0.25">
      <c r="B4" t="s">
        <v>290</v>
      </c>
    </row>
    <row r="7" spans="1:5" x14ac:dyDescent="0.25">
      <c r="A7" s="71" t="s">
        <v>263</v>
      </c>
      <c r="B7" s="71" t="s">
        <v>34</v>
      </c>
      <c r="C7" s="71" t="s">
        <v>264</v>
      </c>
      <c r="D7" s="71" t="s">
        <v>36</v>
      </c>
      <c r="E7" s="71" t="s">
        <v>139</v>
      </c>
    </row>
    <row r="8" spans="1:5" x14ac:dyDescent="0.25">
      <c r="A8" s="53">
        <v>7399</v>
      </c>
      <c r="B8" s="54" t="s">
        <v>268</v>
      </c>
      <c r="C8" s="65" t="s">
        <v>164</v>
      </c>
      <c r="D8" s="65" t="s">
        <v>215</v>
      </c>
      <c r="E8" s="67">
        <v>10000</v>
      </c>
    </row>
    <row r="9" spans="1:5" x14ac:dyDescent="0.25">
      <c r="A9" s="53">
        <v>7409</v>
      </c>
      <c r="B9" s="54">
        <v>41675</v>
      </c>
      <c r="C9" s="61" t="s">
        <v>203</v>
      </c>
      <c r="D9" s="65" t="s">
        <v>168</v>
      </c>
      <c r="E9" s="50">
        <v>6597.5</v>
      </c>
    </row>
    <row r="10" spans="1:5" x14ac:dyDescent="0.25">
      <c r="A10" s="53">
        <v>7411</v>
      </c>
      <c r="B10" s="54">
        <v>41676</v>
      </c>
      <c r="C10" s="61" t="s">
        <v>157</v>
      </c>
      <c r="D10" s="65" t="s">
        <v>216</v>
      </c>
      <c r="E10" s="50">
        <v>3000</v>
      </c>
    </row>
    <row r="11" spans="1:5" x14ac:dyDescent="0.25">
      <c r="A11" s="53">
        <v>7412</v>
      </c>
      <c r="B11" s="54">
        <v>41676</v>
      </c>
      <c r="C11" s="61" t="s">
        <v>218</v>
      </c>
      <c r="D11" s="65" t="s">
        <v>217</v>
      </c>
      <c r="E11" s="50">
        <v>5500</v>
      </c>
    </row>
    <row r="12" spans="1:5" x14ac:dyDescent="0.25">
      <c r="A12" s="53">
        <v>7423</v>
      </c>
      <c r="B12" s="54">
        <v>41680</v>
      </c>
      <c r="C12" s="61" t="s">
        <v>157</v>
      </c>
      <c r="D12" s="53" t="s">
        <v>219</v>
      </c>
      <c r="E12" s="50">
        <v>3000</v>
      </c>
    </row>
    <row r="13" spans="1:5" x14ac:dyDescent="0.25">
      <c r="A13" s="53">
        <v>7427</v>
      </c>
      <c r="B13" s="54">
        <v>41680</v>
      </c>
      <c r="C13" s="61" t="s">
        <v>244</v>
      </c>
      <c r="D13" s="53" t="s">
        <v>175</v>
      </c>
      <c r="E13" s="50">
        <v>12140</v>
      </c>
    </row>
    <row r="14" spans="1:5" x14ac:dyDescent="0.25">
      <c r="A14" s="53">
        <v>7431</v>
      </c>
      <c r="B14" s="54">
        <v>41680</v>
      </c>
      <c r="C14" s="61" t="s">
        <v>221</v>
      </c>
      <c r="D14" s="53" t="s">
        <v>170</v>
      </c>
      <c r="E14" s="50">
        <v>21930</v>
      </c>
    </row>
    <row r="15" spans="1:5" x14ac:dyDescent="0.25">
      <c r="A15" s="53">
        <v>7433</v>
      </c>
      <c r="B15" s="54">
        <v>41682</v>
      </c>
      <c r="C15" s="61" t="s">
        <v>207</v>
      </c>
      <c r="D15" s="53" t="s">
        <v>222</v>
      </c>
      <c r="E15" s="50">
        <v>3000</v>
      </c>
    </row>
    <row r="16" spans="1:5" x14ac:dyDescent="0.25">
      <c r="A16" s="53">
        <v>7441</v>
      </c>
      <c r="B16" s="54">
        <v>41688</v>
      </c>
      <c r="C16" s="61" t="s">
        <v>164</v>
      </c>
      <c r="D16" s="53" t="s">
        <v>223</v>
      </c>
      <c r="E16" s="50">
        <v>6000</v>
      </c>
    </row>
    <row r="17" spans="1:5" x14ac:dyDescent="0.25">
      <c r="A17" s="53">
        <v>7442</v>
      </c>
      <c r="B17" s="54">
        <v>41688</v>
      </c>
      <c r="C17" s="61" t="s">
        <v>224</v>
      </c>
      <c r="D17" s="53" t="s">
        <v>185</v>
      </c>
      <c r="E17" s="50">
        <v>11000</v>
      </c>
    </row>
    <row r="18" spans="1:5" x14ac:dyDescent="0.25">
      <c r="A18" s="53">
        <v>7445</v>
      </c>
      <c r="B18" s="54">
        <v>41690</v>
      </c>
      <c r="C18" s="68" t="s">
        <v>226</v>
      </c>
      <c r="D18" s="53" t="s">
        <v>225</v>
      </c>
      <c r="E18" s="50">
        <v>4000</v>
      </c>
    </row>
    <row r="19" spans="1:5" x14ac:dyDescent="0.25">
      <c r="A19" s="53">
        <v>7450</v>
      </c>
      <c r="B19" s="54">
        <v>41690</v>
      </c>
      <c r="C19" s="61" t="s">
        <v>227</v>
      </c>
      <c r="D19" s="53" t="s">
        <v>176</v>
      </c>
      <c r="E19" s="50">
        <v>2000</v>
      </c>
    </row>
    <row r="20" spans="1:5" x14ac:dyDescent="0.25">
      <c r="A20" s="53">
        <v>7354</v>
      </c>
      <c r="B20" s="54">
        <v>41691</v>
      </c>
      <c r="C20" s="61" t="s">
        <v>229</v>
      </c>
      <c r="D20" s="53" t="s">
        <v>228</v>
      </c>
      <c r="E20" s="50">
        <v>5000</v>
      </c>
    </row>
    <row r="21" spans="1:5" x14ac:dyDescent="0.25">
      <c r="A21" s="53"/>
      <c r="B21" s="54"/>
      <c r="C21" s="61"/>
      <c r="D21" s="53"/>
      <c r="E21" s="50"/>
    </row>
    <row r="22" spans="1:5" ht="15.75" thickBot="1" x14ac:dyDescent="0.3">
      <c r="E22" s="72">
        <f>SUM(E8:E21)</f>
        <v>93167.5</v>
      </c>
    </row>
    <row r="23" spans="1:5" ht="15.75" thickTop="1" x14ac:dyDescent="0.25"/>
    <row r="37" spans="1:5" ht="26.25" x14ac:dyDescent="0.4">
      <c r="B37" s="70" t="s">
        <v>265</v>
      </c>
    </row>
    <row r="38" spans="1:5" x14ac:dyDescent="0.25">
      <c r="B38" t="s">
        <v>266</v>
      </c>
    </row>
    <row r="41" spans="1:5" x14ac:dyDescent="0.25">
      <c r="A41" s="71" t="s">
        <v>263</v>
      </c>
      <c r="B41" s="71" t="s">
        <v>34</v>
      </c>
      <c r="C41" s="71" t="s">
        <v>264</v>
      </c>
      <c r="D41" s="71" t="s">
        <v>36</v>
      </c>
      <c r="E41" s="71" t="s">
        <v>139</v>
      </c>
    </row>
    <row r="42" spans="1:5" x14ac:dyDescent="0.25">
      <c r="A42" s="53">
        <v>7493</v>
      </c>
      <c r="B42" s="8">
        <v>41701</v>
      </c>
      <c r="C42" s="49" t="s">
        <v>231</v>
      </c>
      <c r="D42" t="s">
        <v>201</v>
      </c>
      <c r="E42" s="3">
        <v>5000</v>
      </c>
    </row>
    <row r="43" spans="1:5" x14ac:dyDescent="0.25">
      <c r="A43" s="53">
        <v>7497</v>
      </c>
      <c r="B43" s="8">
        <v>41701</v>
      </c>
      <c r="C43" s="49" t="s">
        <v>233</v>
      </c>
      <c r="D43" t="s">
        <v>232</v>
      </c>
      <c r="E43" s="3">
        <v>3500</v>
      </c>
    </row>
    <row r="44" spans="1:5" x14ac:dyDescent="0.25">
      <c r="A44" s="53">
        <v>7500</v>
      </c>
      <c r="B44" s="8">
        <v>41338</v>
      </c>
      <c r="C44" s="49" t="s">
        <v>204</v>
      </c>
      <c r="D44" t="s">
        <v>220</v>
      </c>
      <c r="E44" s="3">
        <v>12593</v>
      </c>
    </row>
    <row r="45" spans="1:5" x14ac:dyDescent="0.25">
      <c r="A45" s="53">
        <v>7507</v>
      </c>
      <c r="B45" s="8">
        <v>41703</v>
      </c>
      <c r="C45" s="49" t="s">
        <v>204</v>
      </c>
      <c r="D45" t="s">
        <v>163</v>
      </c>
      <c r="E45" s="3">
        <v>8900</v>
      </c>
    </row>
    <row r="46" spans="1:5" x14ac:dyDescent="0.25">
      <c r="A46" s="53">
        <v>7513</v>
      </c>
      <c r="B46" s="8">
        <v>41703</v>
      </c>
      <c r="C46" s="49" t="s">
        <v>236</v>
      </c>
      <c r="D46" t="s">
        <v>235</v>
      </c>
      <c r="E46" s="3">
        <v>10600</v>
      </c>
    </row>
    <row r="47" spans="1:5" x14ac:dyDescent="0.25">
      <c r="A47" s="53">
        <v>7515</v>
      </c>
      <c r="B47" s="8">
        <v>41703</v>
      </c>
      <c r="C47" s="49" t="s">
        <v>238</v>
      </c>
      <c r="D47" t="s">
        <v>237</v>
      </c>
      <c r="E47" s="3">
        <v>8600</v>
      </c>
    </row>
    <row r="48" spans="1:5" x14ac:dyDescent="0.25">
      <c r="A48" s="53">
        <v>7518</v>
      </c>
      <c r="B48" s="8">
        <v>41703</v>
      </c>
      <c r="C48" s="49" t="s">
        <v>207</v>
      </c>
      <c r="D48" t="s">
        <v>239</v>
      </c>
      <c r="E48" s="3">
        <v>3000</v>
      </c>
    </row>
    <row r="49" spans="1:5" x14ac:dyDescent="0.25">
      <c r="A49" s="53">
        <v>7519</v>
      </c>
      <c r="B49" s="8">
        <v>41703</v>
      </c>
      <c r="C49" s="49" t="s">
        <v>240</v>
      </c>
      <c r="D49" t="s">
        <v>241</v>
      </c>
      <c r="E49" s="3">
        <v>15048</v>
      </c>
    </row>
    <row r="50" spans="1:5" x14ac:dyDescent="0.25">
      <c r="A50" s="53">
        <v>7524</v>
      </c>
      <c r="B50" s="8">
        <v>41704</v>
      </c>
      <c r="C50" s="49" t="s">
        <v>243</v>
      </c>
      <c r="D50" t="s">
        <v>242</v>
      </c>
      <c r="E50" s="3">
        <v>5000</v>
      </c>
    </row>
    <row r="51" spans="1:5" x14ac:dyDescent="0.25">
      <c r="A51" s="53">
        <v>7532</v>
      </c>
      <c r="B51" s="54">
        <v>41715</v>
      </c>
      <c r="C51" s="61" t="s">
        <v>246</v>
      </c>
      <c r="D51" s="53" t="s">
        <v>245</v>
      </c>
      <c r="E51" s="50">
        <v>20000</v>
      </c>
    </row>
    <row r="56" spans="1:5" ht="15.75" thickBot="1" x14ac:dyDescent="0.3">
      <c r="E56" s="72">
        <f>SUM(E42:E55)</f>
        <v>92241</v>
      </c>
    </row>
    <row r="57" spans="1:5" ht="15.75" thickTop="1" x14ac:dyDescent="0.25"/>
    <row r="71" spans="1:5" ht="26.25" x14ac:dyDescent="0.4">
      <c r="B71" s="70" t="s">
        <v>265</v>
      </c>
    </row>
    <row r="72" spans="1:5" x14ac:dyDescent="0.25">
      <c r="B72" t="s">
        <v>267</v>
      </c>
    </row>
    <row r="75" spans="1:5" x14ac:dyDescent="0.25">
      <c r="A75" s="71" t="s">
        <v>263</v>
      </c>
      <c r="B75" s="71" t="s">
        <v>34</v>
      </c>
      <c r="C75" s="71" t="s">
        <v>264</v>
      </c>
      <c r="D75" s="71" t="s">
        <v>36</v>
      </c>
      <c r="E75" s="71" t="s">
        <v>139</v>
      </c>
    </row>
    <row r="76" spans="1:5" x14ac:dyDescent="0.25">
      <c r="A76" s="53">
        <v>7578</v>
      </c>
      <c r="B76" s="8">
        <v>41732</v>
      </c>
      <c r="C76" s="49" t="s">
        <v>248</v>
      </c>
      <c r="D76" s="53" t="s">
        <v>247</v>
      </c>
      <c r="E76" s="3">
        <v>4000</v>
      </c>
    </row>
    <row r="77" spans="1:5" x14ac:dyDescent="0.25">
      <c r="A77" s="53">
        <v>7589</v>
      </c>
      <c r="B77" s="8">
        <v>41732</v>
      </c>
      <c r="C77" s="49" t="s">
        <v>250</v>
      </c>
      <c r="D77" t="s">
        <v>249</v>
      </c>
      <c r="E77" s="3">
        <v>10000</v>
      </c>
    </row>
    <row r="78" spans="1:5" x14ac:dyDescent="0.25">
      <c r="A78" s="53">
        <v>7591</v>
      </c>
      <c r="B78" s="8">
        <v>41732</v>
      </c>
      <c r="C78" s="49" t="s">
        <v>204</v>
      </c>
      <c r="D78" t="s">
        <v>220</v>
      </c>
      <c r="E78" s="3">
        <v>27124</v>
      </c>
    </row>
    <row r="79" spans="1:5" x14ac:dyDescent="0.25">
      <c r="A79" s="53">
        <v>7593</v>
      </c>
      <c r="B79" s="8">
        <v>41732</v>
      </c>
      <c r="C79" s="49" t="s">
        <v>251</v>
      </c>
      <c r="D79" t="s">
        <v>163</v>
      </c>
      <c r="E79" s="3">
        <v>10358</v>
      </c>
    </row>
    <row r="80" spans="1:5" x14ac:dyDescent="0.25">
      <c r="A80" s="53">
        <v>7598</v>
      </c>
      <c r="B80" s="8">
        <v>41732</v>
      </c>
      <c r="C80" s="49" t="s">
        <v>253</v>
      </c>
      <c r="D80" t="s">
        <v>252</v>
      </c>
      <c r="E80" s="3">
        <v>7000</v>
      </c>
    </row>
    <row r="81" spans="1:5" x14ac:dyDescent="0.25">
      <c r="A81" s="53">
        <v>7601</v>
      </c>
      <c r="B81" s="8">
        <v>41732</v>
      </c>
      <c r="C81" s="49" t="s">
        <v>255</v>
      </c>
      <c r="D81" t="s">
        <v>254</v>
      </c>
      <c r="E81" s="3">
        <v>5000</v>
      </c>
    </row>
    <row r="82" spans="1:5" x14ac:dyDescent="0.25">
      <c r="A82" s="53">
        <v>7604</v>
      </c>
      <c r="B82" s="8">
        <v>41736</v>
      </c>
      <c r="C82" s="49" t="s">
        <v>257</v>
      </c>
      <c r="D82" t="s">
        <v>256</v>
      </c>
      <c r="E82" s="3">
        <v>10000</v>
      </c>
    </row>
    <row r="83" spans="1:5" x14ac:dyDescent="0.25">
      <c r="A83" s="53">
        <v>7614</v>
      </c>
      <c r="B83" s="8">
        <v>41737</v>
      </c>
      <c r="C83" s="49" t="s">
        <v>258</v>
      </c>
      <c r="D83" t="s">
        <v>241</v>
      </c>
      <c r="E83" s="3">
        <v>10540</v>
      </c>
    </row>
    <row r="84" spans="1:5" x14ac:dyDescent="0.25">
      <c r="A84" s="53">
        <v>7621</v>
      </c>
      <c r="B84" s="8">
        <v>41738</v>
      </c>
      <c r="C84" s="49" t="s">
        <v>259</v>
      </c>
      <c r="D84" t="s">
        <v>260</v>
      </c>
      <c r="E84" s="3">
        <v>7000</v>
      </c>
    </row>
    <row r="85" spans="1:5" x14ac:dyDescent="0.25">
      <c r="A85" s="53">
        <v>7683</v>
      </c>
      <c r="B85" s="8">
        <v>41757</v>
      </c>
      <c r="C85" s="49" t="s">
        <v>196</v>
      </c>
      <c r="D85" t="s">
        <v>188</v>
      </c>
      <c r="E85" s="3">
        <v>1152.57</v>
      </c>
    </row>
    <row r="90" spans="1:5" ht="15.75" thickBot="1" x14ac:dyDescent="0.3">
      <c r="E90" s="72">
        <f>SUM(E76:E89)</f>
        <v>92174.57</v>
      </c>
    </row>
    <row r="91" spans="1:5" ht="15.75" thickTop="1" x14ac:dyDescent="0.25"/>
  </sheetData>
  <conditionalFormatting sqref="E51">
    <cfRule type="cellIs" dxfId="0" priority="3" operator="greaterThan">
      <formula>49000</formula>
    </cfRule>
  </conditionalFormatting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9"/>
  <sheetViews>
    <sheetView topLeftCell="A28" workbookViewId="0">
      <selection activeCell="H48" sqref="H48"/>
    </sheetView>
  </sheetViews>
  <sheetFormatPr baseColWidth="10" defaultRowHeight="15" x14ac:dyDescent="0.25"/>
  <cols>
    <col min="1" max="1" width="4.85546875" customWidth="1"/>
    <col min="2" max="2" width="9" customWidth="1"/>
    <col min="3" max="3" width="7.5703125" customWidth="1"/>
    <col min="4" max="4" width="9.5703125" customWidth="1"/>
    <col min="5" max="5" width="31.42578125" customWidth="1"/>
    <col min="6" max="6" width="28.7109375" customWidth="1"/>
  </cols>
  <sheetData>
    <row r="1" spans="1:11" ht="75.75" customHeight="1" x14ac:dyDescent="0.25"/>
    <row r="2" spans="1:11" ht="18.75" x14ac:dyDescent="0.3">
      <c r="E2" s="66" t="s">
        <v>4303</v>
      </c>
    </row>
    <row r="3" spans="1:11" ht="15.75" thickBot="1" x14ac:dyDescent="0.3">
      <c r="D3" s="81" t="s">
        <v>4307</v>
      </c>
      <c r="H3" t="s">
        <v>4305</v>
      </c>
    </row>
    <row r="4" spans="1:11" x14ac:dyDescent="0.25">
      <c r="A4" s="167" t="s">
        <v>32</v>
      </c>
      <c r="B4" s="167" t="s">
        <v>627</v>
      </c>
      <c r="C4" s="168" t="s">
        <v>33</v>
      </c>
      <c r="D4" s="169" t="s">
        <v>34</v>
      </c>
      <c r="E4" s="170" t="s">
        <v>35</v>
      </c>
      <c r="F4" s="171" t="s">
        <v>36</v>
      </c>
      <c r="G4" s="172" t="s">
        <v>37</v>
      </c>
      <c r="H4" s="173" t="s">
        <v>38</v>
      </c>
      <c r="I4" s="174" t="s">
        <v>39</v>
      </c>
      <c r="J4" s="3"/>
      <c r="K4" s="57"/>
    </row>
    <row r="5" spans="1:11" x14ac:dyDescent="0.25">
      <c r="A5" s="92"/>
      <c r="B5" s="92"/>
      <c r="C5" s="92">
        <v>17445</v>
      </c>
      <c r="D5" s="93">
        <v>45355</v>
      </c>
      <c r="E5" s="94" t="s">
        <v>43</v>
      </c>
      <c r="F5" s="92" t="s">
        <v>43</v>
      </c>
      <c r="G5" s="122"/>
      <c r="H5" s="95"/>
      <c r="I5" s="95">
        <v>-30522.000000000084</v>
      </c>
    </row>
    <row r="6" spans="1:11" x14ac:dyDescent="0.25">
      <c r="A6" s="92"/>
      <c r="B6" s="92"/>
      <c r="C6" s="92">
        <v>17446</v>
      </c>
      <c r="D6" s="93">
        <v>45355</v>
      </c>
      <c r="E6" s="94" t="s">
        <v>43</v>
      </c>
      <c r="F6" s="92" t="s">
        <v>43</v>
      </c>
      <c r="G6" s="122"/>
      <c r="H6" s="95"/>
      <c r="I6" s="95">
        <v>-30522.000000000084</v>
      </c>
    </row>
    <row r="7" spans="1:11" x14ac:dyDescent="0.25">
      <c r="A7" s="92"/>
      <c r="B7" s="92"/>
      <c r="C7" s="92">
        <v>17447</v>
      </c>
      <c r="D7" s="93">
        <v>45355</v>
      </c>
      <c r="E7" s="94" t="s">
        <v>43</v>
      </c>
      <c r="F7" s="92" t="s">
        <v>43</v>
      </c>
      <c r="G7" s="122"/>
      <c r="H7" s="95"/>
      <c r="I7" s="95">
        <v>-30522.000000000084</v>
      </c>
    </row>
    <row r="8" spans="1:11" x14ac:dyDescent="0.25">
      <c r="A8" s="92"/>
      <c r="B8" s="92"/>
      <c r="C8" s="92">
        <v>17448</v>
      </c>
      <c r="D8" s="93">
        <v>45355</v>
      </c>
      <c r="E8" s="94" t="s">
        <v>43</v>
      </c>
      <c r="F8" s="92" t="s">
        <v>43</v>
      </c>
      <c r="G8" s="122"/>
      <c r="H8" s="95"/>
      <c r="I8" s="95">
        <v>-30522.000000000084</v>
      </c>
    </row>
    <row r="9" spans="1:11" x14ac:dyDescent="0.25">
      <c r="A9" s="92"/>
      <c r="B9" s="92"/>
      <c r="C9" s="92"/>
      <c r="D9" s="93"/>
      <c r="E9" s="94" t="s">
        <v>148</v>
      </c>
      <c r="F9" s="92" t="s">
        <v>41</v>
      </c>
      <c r="G9" s="122">
        <v>539176.4</v>
      </c>
      <c r="H9" s="95"/>
      <c r="I9" s="95">
        <v>508654.39999999997</v>
      </c>
    </row>
    <row r="10" spans="1:11" x14ac:dyDescent="0.25">
      <c r="A10" s="92"/>
      <c r="B10" s="92" t="s">
        <v>4291</v>
      </c>
      <c r="C10" s="92">
        <v>17449</v>
      </c>
      <c r="D10" s="93">
        <v>45373</v>
      </c>
      <c r="E10" s="94" t="s">
        <v>4227</v>
      </c>
      <c r="F10" s="92" t="s">
        <v>2054</v>
      </c>
      <c r="G10" s="122"/>
      <c r="H10" s="95">
        <v>50000</v>
      </c>
      <c r="I10" s="95">
        <v>458654.39999999997</v>
      </c>
    </row>
    <row r="11" spans="1:11" x14ac:dyDescent="0.25">
      <c r="A11" s="92"/>
      <c r="B11" s="92"/>
      <c r="C11" s="92">
        <v>17450</v>
      </c>
      <c r="D11" s="93">
        <v>45376</v>
      </c>
      <c r="E11" s="94" t="s">
        <v>43</v>
      </c>
      <c r="F11" s="92" t="s">
        <v>43</v>
      </c>
      <c r="G11" s="122"/>
      <c r="H11" s="95"/>
      <c r="I11" s="95">
        <v>458654.39999999997</v>
      </c>
    </row>
    <row r="12" spans="1:11" x14ac:dyDescent="0.25">
      <c r="A12" s="92"/>
      <c r="B12" s="92" t="s">
        <v>4291</v>
      </c>
      <c r="C12" s="92">
        <v>17451</v>
      </c>
      <c r="D12" s="93">
        <v>45376</v>
      </c>
      <c r="E12" s="94" t="s">
        <v>4228</v>
      </c>
      <c r="F12" s="92" t="s">
        <v>4045</v>
      </c>
      <c r="G12" s="122"/>
      <c r="H12" s="95">
        <v>17034</v>
      </c>
      <c r="I12" s="95">
        <v>441620.39999999997</v>
      </c>
    </row>
    <row r="13" spans="1:11" x14ac:dyDescent="0.25">
      <c r="A13" s="92"/>
      <c r="B13" s="92"/>
      <c r="C13" s="92">
        <v>17452</v>
      </c>
      <c r="D13" s="93">
        <v>45376</v>
      </c>
      <c r="E13" s="94" t="s">
        <v>43</v>
      </c>
      <c r="F13" s="92" t="s">
        <v>43</v>
      </c>
      <c r="G13" s="122"/>
      <c r="H13" s="95"/>
      <c r="I13" s="95">
        <v>441620.39999999997</v>
      </c>
    </row>
    <row r="14" spans="1:11" x14ac:dyDescent="0.25">
      <c r="A14" s="92"/>
      <c r="B14" s="92" t="s">
        <v>4283</v>
      </c>
      <c r="C14" s="92">
        <v>17453</v>
      </c>
      <c r="D14" s="93">
        <v>45376</v>
      </c>
      <c r="E14" s="94" t="s">
        <v>4231</v>
      </c>
      <c r="F14" s="92" t="s">
        <v>4216</v>
      </c>
      <c r="G14" s="122"/>
      <c r="H14" s="95">
        <v>34200</v>
      </c>
      <c r="I14" s="95">
        <v>407420.39999999997</v>
      </c>
    </row>
    <row r="15" spans="1:11" x14ac:dyDescent="0.25">
      <c r="A15" s="92"/>
      <c r="B15" s="92" t="s">
        <v>4287</v>
      </c>
      <c r="C15" s="92">
        <v>17454</v>
      </c>
      <c r="D15" s="93">
        <v>45376</v>
      </c>
      <c r="E15" s="94" t="s">
        <v>4229</v>
      </c>
      <c r="F15" s="92" t="s">
        <v>169</v>
      </c>
      <c r="G15" s="122"/>
      <c r="H15" s="95">
        <v>22983</v>
      </c>
      <c r="I15" s="95">
        <v>384437.39999999997</v>
      </c>
    </row>
    <row r="16" spans="1:11" x14ac:dyDescent="0.25">
      <c r="A16" s="92"/>
      <c r="B16" s="92" t="s">
        <v>4283</v>
      </c>
      <c r="C16" s="92">
        <v>17455</v>
      </c>
      <c r="D16" s="93">
        <v>45376</v>
      </c>
      <c r="E16" s="94" t="s">
        <v>4230</v>
      </c>
      <c r="F16" s="92" t="s">
        <v>2917</v>
      </c>
      <c r="G16" s="122"/>
      <c r="H16" s="95">
        <v>15200</v>
      </c>
      <c r="I16" s="95">
        <v>369237.39999999997</v>
      </c>
    </row>
    <row r="17" spans="1:11" x14ac:dyDescent="0.25">
      <c r="A17" s="92"/>
      <c r="B17" s="92" t="s">
        <v>4287</v>
      </c>
      <c r="C17" s="92">
        <v>17456</v>
      </c>
      <c r="D17" s="93">
        <v>45376</v>
      </c>
      <c r="E17" s="94" t="s">
        <v>4232</v>
      </c>
      <c r="F17" s="92" t="s">
        <v>70</v>
      </c>
      <c r="G17" s="122"/>
      <c r="H17" s="95">
        <v>18072</v>
      </c>
      <c r="I17" s="95">
        <v>351165.39999999997</v>
      </c>
    </row>
    <row r="18" spans="1:11" x14ac:dyDescent="0.25">
      <c r="A18" s="92"/>
      <c r="B18" s="92" t="s">
        <v>4273</v>
      </c>
      <c r="C18" s="92">
        <v>17457</v>
      </c>
      <c r="D18" s="93">
        <v>45376</v>
      </c>
      <c r="E18" s="94" t="s">
        <v>2516</v>
      </c>
      <c r="F18" s="92" t="s">
        <v>4234</v>
      </c>
      <c r="G18" s="122"/>
      <c r="H18" s="95">
        <v>13300</v>
      </c>
      <c r="I18" s="95">
        <v>337865.39999999997</v>
      </c>
    </row>
    <row r="19" spans="1:11" x14ac:dyDescent="0.25">
      <c r="A19" s="92"/>
      <c r="B19" s="92" t="s">
        <v>4273</v>
      </c>
      <c r="C19" s="92">
        <v>17458</v>
      </c>
      <c r="D19" s="93">
        <v>45376</v>
      </c>
      <c r="E19" s="94" t="s">
        <v>2516</v>
      </c>
      <c r="F19" s="92" t="s">
        <v>4233</v>
      </c>
      <c r="G19" s="122"/>
      <c r="H19" s="95">
        <v>11400</v>
      </c>
      <c r="I19" s="95">
        <v>326465.39999999997</v>
      </c>
    </row>
    <row r="20" spans="1:11" x14ac:dyDescent="0.25">
      <c r="A20" s="92"/>
      <c r="B20" s="92" t="s">
        <v>4273</v>
      </c>
      <c r="C20" s="92">
        <v>17459</v>
      </c>
      <c r="D20" s="93">
        <v>45376</v>
      </c>
      <c r="E20" s="94" t="s">
        <v>2516</v>
      </c>
      <c r="F20" s="92" t="s">
        <v>3054</v>
      </c>
      <c r="G20" s="122"/>
      <c r="H20" s="95">
        <v>11400</v>
      </c>
      <c r="I20" s="95">
        <v>315065.39999999997</v>
      </c>
    </row>
    <row r="21" spans="1:11" x14ac:dyDescent="0.25">
      <c r="A21" s="92"/>
      <c r="B21" s="92" t="s">
        <v>4279</v>
      </c>
      <c r="C21" s="92"/>
      <c r="D21" s="93"/>
      <c r="E21" s="94"/>
      <c r="F21" s="92" t="s">
        <v>4280</v>
      </c>
      <c r="G21" s="122"/>
      <c r="H21" s="95">
        <v>14539.7</v>
      </c>
      <c r="I21" s="95">
        <v>300525.69999999995</v>
      </c>
    </row>
    <row r="22" spans="1:11" x14ac:dyDescent="0.25">
      <c r="A22" s="92"/>
      <c r="B22" s="92"/>
      <c r="C22" s="92"/>
      <c r="D22" s="92"/>
      <c r="E22" s="92"/>
      <c r="F22" s="92"/>
      <c r="G22" s="92"/>
      <c r="H22" s="92"/>
      <c r="I22" s="92"/>
    </row>
    <row r="23" spans="1:11" x14ac:dyDescent="0.25">
      <c r="A23" s="92"/>
      <c r="B23" s="92"/>
      <c r="C23" s="92"/>
      <c r="D23" s="92"/>
      <c r="E23" s="92"/>
      <c r="F23" s="140" t="s">
        <v>99</v>
      </c>
      <c r="G23" s="175">
        <f>SUM(G5:G22)</f>
        <v>539176.4</v>
      </c>
      <c r="H23" s="143">
        <f>SUM(H5:H22)</f>
        <v>208128.7</v>
      </c>
      <c r="I23" s="92"/>
    </row>
    <row r="25" spans="1:11" x14ac:dyDescent="0.25">
      <c r="D25" s="34" t="s">
        <v>3596</v>
      </c>
    </row>
    <row r="26" spans="1:11" ht="74.25" customHeight="1" x14ac:dyDescent="0.25">
      <c r="D26" s="34"/>
    </row>
    <row r="27" spans="1:11" ht="45" customHeight="1" x14ac:dyDescent="0.3">
      <c r="D27" s="34"/>
      <c r="E27" s="66" t="s">
        <v>4303</v>
      </c>
    </row>
    <row r="28" spans="1:11" ht="23.25" customHeight="1" thickBot="1" x14ac:dyDescent="0.35">
      <c r="D28" s="81" t="s">
        <v>4307</v>
      </c>
      <c r="E28" s="66"/>
      <c r="H28" t="s">
        <v>4306</v>
      </c>
    </row>
    <row r="29" spans="1:11" x14ac:dyDescent="0.25">
      <c r="A29" s="167" t="s">
        <v>32</v>
      </c>
      <c r="B29" s="167" t="s">
        <v>627</v>
      </c>
      <c r="C29" s="168" t="s">
        <v>33</v>
      </c>
      <c r="D29" s="169" t="s">
        <v>34</v>
      </c>
      <c r="E29" s="170" t="s">
        <v>35</v>
      </c>
      <c r="F29" s="171" t="s">
        <v>36</v>
      </c>
      <c r="G29" s="172" t="s">
        <v>37</v>
      </c>
      <c r="H29" s="173" t="s">
        <v>38</v>
      </c>
      <c r="I29" s="174" t="s">
        <v>39</v>
      </c>
      <c r="J29" s="3"/>
      <c r="K29" s="57"/>
    </row>
    <row r="30" spans="1:11" x14ac:dyDescent="0.25">
      <c r="A30" s="92"/>
      <c r="B30" s="92"/>
      <c r="C30" s="92"/>
      <c r="D30" s="152">
        <v>45384</v>
      </c>
      <c r="E30" s="94" t="s">
        <v>148</v>
      </c>
      <c r="F30" s="92" t="s">
        <v>41</v>
      </c>
      <c r="G30" s="122">
        <v>504540</v>
      </c>
      <c r="H30" s="95"/>
      <c r="I30" s="95">
        <v>805065.7</v>
      </c>
    </row>
    <row r="31" spans="1:11" x14ac:dyDescent="0.25">
      <c r="A31" s="92"/>
      <c r="B31" s="92"/>
      <c r="C31" s="92">
        <v>17460</v>
      </c>
      <c r="D31" s="152">
        <v>45385</v>
      </c>
      <c r="E31" s="94" t="s">
        <v>43</v>
      </c>
      <c r="F31" s="92" t="s">
        <v>43</v>
      </c>
      <c r="G31" s="122"/>
      <c r="H31" s="95"/>
      <c r="I31" s="95">
        <v>805065.7</v>
      </c>
    </row>
    <row r="32" spans="1:11" x14ac:dyDescent="0.25">
      <c r="A32" s="92"/>
      <c r="B32" s="92" t="s">
        <v>4273</v>
      </c>
      <c r="C32" s="92">
        <v>17461</v>
      </c>
      <c r="D32" s="152">
        <v>45385</v>
      </c>
      <c r="E32" s="94" t="s">
        <v>2321</v>
      </c>
      <c r="F32" s="92" t="s">
        <v>4235</v>
      </c>
      <c r="G32" s="122"/>
      <c r="H32" s="95">
        <v>13300</v>
      </c>
      <c r="I32" s="95">
        <v>791765.7</v>
      </c>
    </row>
    <row r="33" spans="1:9" x14ac:dyDescent="0.25">
      <c r="A33" s="92"/>
      <c r="B33" s="92"/>
      <c r="C33" s="92">
        <v>17462</v>
      </c>
      <c r="D33" s="152">
        <v>45385</v>
      </c>
      <c r="E33" s="94" t="s">
        <v>43</v>
      </c>
      <c r="F33" s="92" t="s">
        <v>43</v>
      </c>
      <c r="G33" s="122"/>
      <c r="H33" s="95"/>
      <c r="I33" s="95">
        <v>791765.7</v>
      </c>
    </row>
    <row r="34" spans="1:9" x14ac:dyDescent="0.25">
      <c r="A34" s="92"/>
      <c r="B34" s="92" t="s">
        <v>4283</v>
      </c>
      <c r="C34" s="92">
        <v>17463</v>
      </c>
      <c r="D34" s="152">
        <v>45385</v>
      </c>
      <c r="E34" s="94" t="s">
        <v>43</v>
      </c>
      <c r="F34" s="92" t="s">
        <v>43</v>
      </c>
      <c r="G34" s="122"/>
      <c r="H34" s="95"/>
      <c r="I34" s="95">
        <v>791765.7</v>
      </c>
    </row>
    <row r="35" spans="1:9" x14ac:dyDescent="0.25">
      <c r="A35" s="92"/>
      <c r="B35" s="92" t="s">
        <v>4283</v>
      </c>
      <c r="C35" s="92">
        <v>17464</v>
      </c>
      <c r="D35" s="152">
        <v>45385</v>
      </c>
      <c r="E35" s="94" t="s">
        <v>4236</v>
      </c>
      <c r="F35" s="92" t="s">
        <v>4237</v>
      </c>
      <c r="G35" s="122"/>
      <c r="H35" s="95">
        <v>35150</v>
      </c>
      <c r="I35" s="95">
        <v>756615.7</v>
      </c>
    </row>
    <row r="36" spans="1:9" x14ac:dyDescent="0.25">
      <c r="A36" s="92"/>
      <c r="B36" s="92"/>
      <c r="C36" s="92">
        <v>17465</v>
      </c>
      <c r="D36" s="152">
        <v>45385</v>
      </c>
      <c r="E36" s="94" t="s">
        <v>43</v>
      </c>
      <c r="F36" s="92" t="s">
        <v>43</v>
      </c>
      <c r="G36" s="122"/>
      <c r="H36" s="95"/>
      <c r="I36" s="95">
        <v>756615.7</v>
      </c>
    </row>
    <row r="37" spans="1:9" x14ac:dyDescent="0.25">
      <c r="A37" s="92"/>
      <c r="B37" s="92" t="s">
        <v>4287</v>
      </c>
      <c r="C37" s="92">
        <v>17466</v>
      </c>
      <c r="D37" s="152">
        <v>45385</v>
      </c>
      <c r="E37" s="94" t="s">
        <v>4238</v>
      </c>
      <c r="F37" s="92" t="s">
        <v>1923</v>
      </c>
      <c r="G37" s="122"/>
      <c r="H37" s="95">
        <v>86130</v>
      </c>
      <c r="I37" s="95">
        <v>670485.69999999995</v>
      </c>
    </row>
    <row r="38" spans="1:9" x14ac:dyDescent="0.25">
      <c r="A38" s="92"/>
      <c r="B38" s="92" t="s">
        <v>4287</v>
      </c>
      <c r="C38" s="92">
        <v>17467</v>
      </c>
      <c r="D38" s="152">
        <v>45385</v>
      </c>
      <c r="E38" s="94" t="s">
        <v>4239</v>
      </c>
      <c r="F38" s="92" t="s">
        <v>1727</v>
      </c>
      <c r="G38" s="122"/>
      <c r="H38" s="95">
        <v>12892</v>
      </c>
      <c r="I38" s="95">
        <v>657593.69999999995</v>
      </c>
    </row>
    <row r="39" spans="1:9" x14ac:dyDescent="0.25">
      <c r="A39" s="92"/>
      <c r="B39" s="92"/>
      <c r="C39" s="92">
        <v>17468</v>
      </c>
      <c r="D39" s="152">
        <v>45385</v>
      </c>
      <c r="E39" s="94" t="s">
        <v>43</v>
      </c>
      <c r="F39" s="92" t="s">
        <v>43</v>
      </c>
      <c r="G39" s="122"/>
      <c r="H39" s="95"/>
      <c r="I39" s="95">
        <v>657593.69999999995</v>
      </c>
    </row>
    <row r="40" spans="1:9" x14ac:dyDescent="0.25">
      <c r="A40" s="92"/>
      <c r="B40" s="92" t="s">
        <v>4283</v>
      </c>
      <c r="C40" s="92">
        <v>17469</v>
      </c>
      <c r="D40" s="152">
        <v>45385</v>
      </c>
      <c r="E40" s="94" t="s">
        <v>4240</v>
      </c>
      <c r="F40" s="92" t="s">
        <v>4241</v>
      </c>
      <c r="G40" s="122"/>
      <c r="H40" s="95">
        <v>10000</v>
      </c>
      <c r="I40" s="95">
        <v>647593.69999999995</v>
      </c>
    </row>
    <row r="41" spans="1:9" x14ac:dyDescent="0.25">
      <c r="A41" s="92"/>
      <c r="B41" s="92" t="s">
        <v>4283</v>
      </c>
      <c r="C41" s="92">
        <v>17470</v>
      </c>
      <c r="D41" s="152">
        <v>45385</v>
      </c>
      <c r="E41" s="94" t="s">
        <v>4240</v>
      </c>
      <c r="F41" s="92" t="s">
        <v>4242</v>
      </c>
      <c r="G41" s="122"/>
      <c r="H41" s="95">
        <v>10000</v>
      </c>
      <c r="I41" s="95">
        <v>637593.69999999995</v>
      </c>
    </row>
    <row r="42" spans="1:9" x14ac:dyDescent="0.25">
      <c r="A42" s="92"/>
      <c r="B42" s="92" t="s">
        <v>4283</v>
      </c>
      <c r="C42" s="92">
        <v>17471</v>
      </c>
      <c r="D42" s="152">
        <v>45385</v>
      </c>
      <c r="E42" s="94" t="s">
        <v>4243</v>
      </c>
      <c r="F42" s="92" t="s">
        <v>3013</v>
      </c>
      <c r="G42" s="122"/>
      <c r="H42" s="95">
        <v>53200</v>
      </c>
      <c r="I42" s="95">
        <v>584393.69999999995</v>
      </c>
    </row>
    <row r="43" spans="1:9" x14ac:dyDescent="0.25">
      <c r="A43" s="92"/>
      <c r="B43" s="92" t="s">
        <v>4283</v>
      </c>
      <c r="C43" s="92">
        <v>17472</v>
      </c>
      <c r="D43" s="152">
        <v>45385</v>
      </c>
      <c r="E43" s="94" t="s">
        <v>4243</v>
      </c>
      <c r="F43" s="92" t="s">
        <v>3955</v>
      </c>
      <c r="G43" s="122"/>
      <c r="H43" s="95">
        <v>73815</v>
      </c>
      <c r="I43" s="95">
        <v>510578.69999999995</v>
      </c>
    </row>
    <row r="44" spans="1:9" x14ac:dyDescent="0.25">
      <c r="A44" s="92"/>
      <c r="B44" s="92" t="s">
        <v>4295</v>
      </c>
      <c r="C44" s="92">
        <v>17473</v>
      </c>
      <c r="D44" s="152">
        <v>45387</v>
      </c>
      <c r="E44" s="94" t="s">
        <v>4244</v>
      </c>
      <c r="F44" s="92" t="s">
        <v>4245</v>
      </c>
      <c r="G44" s="122"/>
      <c r="H44" s="95">
        <v>504540</v>
      </c>
      <c r="I44" s="95">
        <v>6038.6999999999498</v>
      </c>
    </row>
    <row r="45" spans="1:9" x14ac:dyDescent="0.25">
      <c r="A45" s="92"/>
      <c r="B45" s="92" t="s">
        <v>4279</v>
      </c>
      <c r="C45" s="92"/>
      <c r="D45" s="93"/>
      <c r="E45" s="94"/>
      <c r="F45" s="92" t="s">
        <v>1858</v>
      </c>
      <c r="G45" s="122"/>
      <c r="H45" s="95"/>
      <c r="I45" s="95">
        <v>6038.6999999999498</v>
      </c>
    </row>
    <row r="46" spans="1:9" x14ac:dyDescent="0.25">
      <c r="A46" s="92"/>
      <c r="B46" s="92"/>
      <c r="C46" s="92"/>
      <c r="D46" s="92"/>
      <c r="E46" s="92"/>
      <c r="F46" s="92"/>
      <c r="G46" s="92"/>
      <c r="H46" s="92"/>
      <c r="I46" s="92"/>
    </row>
    <row r="47" spans="1:9" x14ac:dyDescent="0.25">
      <c r="A47" s="92"/>
      <c r="B47" s="92"/>
      <c r="C47" s="92"/>
      <c r="D47" s="92"/>
      <c r="E47" s="92"/>
      <c r="F47" s="140" t="s">
        <v>99</v>
      </c>
      <c r="G47" s="175">
        <f>SUM(G30:G46)</f>
        <v>504540</v>
      </c>
      <c r="H47" s="143">
        <f>SUM(H30:H46)</f>
        <v>799027</v>
      </c>
      <c r="I47" s="140"/>
    </row>
    <row r="49" spans="4:4" x14ac:dyDescent="0.25">
      <c r="D49" s="34" t="s">
        <v>3596</v>
      </c>
    </row>
  </sheetData>
  <pageMargins left="0.25" right="0.25" top="0.75" bottom="0.75" header="0.3" footer="0.3"/>
  <pageSetup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L366"/>
  <sheetViews>
    <sheetView topLeftCell="A349" workbookViewId="0">
      <selection activeCell="H360" sqref="H360"/>
    </sheetView>
  </sheetViews>
  <sheetFormatPr baseColWidth="10" defaultColWidth="11.42578125" defaultRowHeight="15" x14ac:dyDescent="0.25"/>
  <cols>
    <col min="1" max="1" width="8.28515625" customWidth="1"/>
    <col min="2" max="2" width="10.28515625" customWidth="1"/>
    <col min="3" max="3" width="47.85546875" customWidth="1"/>
    <col min="4" max="4" width="25.85546875" customWidth="1"/>
    <col min="5" max="5" width="14.42578125" customWidth="1"/>
    <col min="6" max="6" width="13.28515625" customWidth="1"/>
  </cols>
  <sheetData>
    <row r="2" spans="1:12" x14ac:dyDescent="0.25">
      <c r="F2" s="3"/>
      <c r="H2" s="3"/>
      <c r="I2" s="3"/>
    </row>
    <row r="3" spans="1:12" x14ac:dyDescent="0.25">
      <c r="B3" t="s">
        <v>2293</v>
      </c>
      <c r="C3" s="3"/>
      <c r="F3" s="3"/>
      <c r="H3" s="3"/>
      <c r="I3" s="3"/>
    </row>
    <row r="4" spans="1:12" x14ac:dyDescent="0.25">
      <c r="A4" s="92">
        <v>15351</v>
      </c>
      <c r="B4" s="93">
        <v>44537</v>
      </c>
      <c r="C4" s="94" t="s">
        <v>2234</v>
      </c>
      <c r="D4" s="92" t="s">
        <v>2235</v>
      </c>
      <c r="E4" s="95"/>
      <c r="F4" s="95">
        <v>15000</v>
      </c>
      <c r="H4" s="3"/>
      <c r="I4" s="3"/>
    </row>
    <row r="5" spans="1:12" x14ac:dyDescent="0.25">
      <c r="A5" s="92">
        <v>15357</v>
      </c>
      <c r="B5" s="93">
        <v>44538</v>
      </c>
      <c r="C5" s="94" t="s">
        <v>2236</v>
      </c>
      <c r="D5" s="92" t="s">
        <v>2237</v>
      </c>
      <c r="E5" s="95"/>
      <c r="F5" s="95">
        <v>70385</v>
      </c>
      <c r="H5" s="3"/>
      <c r="I5" s="3"/>
    </row>
    <row r="6" spans="1:12" x14ac:dyDescent="0.25">
      <c r="A6" s="92">
        <v>15355</v>
      </c>
      <c r="B6" s="93">
        <v>44538</v>
      </c>
      <c r="C6" s="94" t="s">
        <v>2240</v>
      </c>
      <c r="D6" s="92" t="s">
        <v>2241</v>
      </c>
      <c r="E6" s="95"/>
      <c r="F6" s="95">
        <v>52545</v>
      </c>
      <c r="H6" s="3"/>
      <c r="I6" s="3"/>
    </row>
    <row r="7" spans="1:12" x14ac:dyDescent="0.25">
      <c r="A7" s="92">
        <v>15363</v>
      </c>
      <c r="B7" s="93">
        <v>44541</v>
      </c>
      <c r="C7" s="94" t="s">
        <v>2248</v>
      </c>
      <c r="D7" s="92" t="s">
        <v>2237</v>
      </c>
      <c r="E7" s="95"/>
      <c r="F7" s="95">
        <v>44847</v>
      </c>
      <c r="H7" s="3"/>
      <c r="I7" s="3"/>
    </row>
    <row r="8" spans="1:12" x14ac:dyDescent="0.25">
      <c r="A8" s="92">
        <v>15366</v>
      </c>
      <c r="B8" s="93">
        <v>44544</v>
      </c>
      <c r="C8" s="94" t="s">
        <v>2252</v>
      </c>
      <c r="D8" s="92" t="s">
        <v>2253</v>
      </c>
      <c r="E8" s="95"/>
      <c r="F8" s="95">
        <v>19000</v>
      </c>
      <c r="H8" s="3"/>
      <c r="I8" s="3"/>
    </row>
    <row r="9" spans="1:12" x14ac:dyDescent="0.25">
      <c r="A9" s="92">
        <v>15369</v>
      </c>
      <c r="B9" s="93">
        <v>44544</v>
      </c>
      <c r="C9" s="94" t="s">
        <v>2256</v>
      </c>
      <c r="D9" s="92" t="s">
        <v>1257</v>
      </c>
      <c r="E9" s="95"/>
      <c r="F9" s="95">
        <v>30470</v>
      </c>
      <c r="H9" s="3"/>
      <c r="I9" s="3"/>
    </row>
    <row r="10" spans="1:12" x14ac:dyDescent="0.25">
      <c r="A10" s="92">
        <v>15376</v>
      </c>
      <c r="B10" s="93">
        <v>44544</v>
      </c>
      <c r="C10" s="94" t="s">
        <v>2261</v>
      </c>
      <c r="D10" s="92" t="s">
        <v>1925</v>
      </c>
      <c r="E10" s="95"/>
      <c r="F10" s="95">
        <v>14250</v>
      </c>
      <c r="H10" s="3"/>
      <c r="I10" s="3"/>
    </row>
    <row r="11" spans="1:12" x14ac:dyDescent="0.25">
      <c r="A11" s="92">
        <v>15377</v>
      </c>
      <c r="B11" s="93">
        <v>44544</v>
      </c>
      <c r="C11" s="94" t="s">
        <v>2262</v>
      </c>
      <c r="D11" s="92" t="s">
        <v>2241</v>
      </c>
      <c r="E11" s="95"/>
      <c r="F11" s="95">
        <v>41054</v>
      </c>
      <c r="H11" s="3"/>
      <c r="I11" s="3"/>
      <c r="L11" s="3"/>
    </row>
    <row r="12" spans="1:12" x14ac:dyDescent="0.25">
      <c r="A12" s="92">
        <v>15379</v>
      </c>
      <c r="B12" s="93">
        <v>44546</v>
      </c>
      <c r="C12" s="94" t="s">
        <v>1952</v>
      </c>
      <c r="D12" s="92" t="s">
        <v>156</v>
      </c>
      <c r="E12" s="95"/>
      <c r="F12" s="95">
        <v>3500</v>
      </c>
      <c r="H12" s="3"/>
      <c r="I12" s="3"/>
      <c r="L12" s="3"/>
    </row>
    <row r="13" spans="1:12" x14ac:dyDescent="0.25">
      <c r="A13" s="92">
        <v>15402</v>
      </c>
      <c r="B13" s="93">
        <v>44549</v>
      </c>
      <c r="C13" s="94" t="s">
        <v>2286</v>
      </c>
      <c r="D13" s="92" t="s">
        <v>2287</v>
      </c>
      <c r="E13" s="95"/>
      <c r="F13" s="95">
        <v>5750</v>
      </c>
      <c r="H13" s="3"/>
      <c r="I13" s="3"/>
      <c r="L13" s="3"/>
    </row>
    <row r="14" spans="1:12" x14ac:dyDescent="0.25">
      <c r="A14" s="92">
        <v>15403</v>
      </c>
      <c r="B14" s="93">
        <v>44549</v>
      </c>
      <c r="C14" s="94" t="s">
        <v>2288</v>
      </c>
      <c r="D14" s="92" t="s">
        <v>1937</v>
      </c>
      <c r="E14" s="95"/>
      <c r="F14" s="95">
        <v>20000</v>
      </c>
      <c r="H14" s="3"/>
      <c r="I14" s="3"/>
      <c r="L14" s="3"/>
    </row>
    <row r="15" spans="1:12" x14ac:dyDescent="0.25">
      <c r="A15" s="92">
        <v>15407</v>
      </c>
      <c r="B15" s="93">
        <v>44553</v>
      </c>
      <c r="C15" s="94" t="s">
        <v>2294</v>
      </c>
      <c r="D15" s="92" t="s">
        <v>2098</v>
      </c>
      <c r="E15" s="95"/>
      <c r="F15" s="95">
        <v>38000</v>
      </c>
      <c r="H15" s="3"/>
      <c r="I15" s="3"/>
      <c r="L15" s="3"/>
    </row>
    <row r="16" spans="1:12" x14ac:dyDescent="0.25">
      <c r="A16" s="92">
        <v>15408</v>
      </c>
      <c r="B16" s="93">
        <v>44553</v>
      </c>
      <c r="C16" s="94" t="s">
        <v>2295</v>
      </c>
      <c r="D16" s="92" t="s">
        <v>1953</v>
      </c>
      <c r="E16" s="95"/>
      <c r="F16" s="95">
        <v>10450</v>
      </c>
      <c r="H16" s="3"/>
      <c r="I16" s="3"/>
      <c r="L16" s="3"/>
    </row>
    <row r="17" spans="1:12" x14ac:dyDescent="0.25">
      <c r="A17" s="92">
        <v>15409</v>
      </c>
      <c r="B17" s="93">
        <v>44553</v>
      </c>
      <c r="C17" s="94" t="s">
        <v>2296</v>
      </c>
      <c r="D17" s="92" t="s">
        <v>2297</v>
      </c>
      <c r="E17" s="95"/>
      <c r="F17" s="95">
        <v>21375</v>
      </c>
      <c r="H17" s="3"/>
      <c r="I17" s="3"/>
      <c r="L17" s="3"/>
    </row>
    <row r="18" spans="1:12" x14ac:dyDescent="0.25">
      <c r="A18" s="92">
        <v>15412</v>
      </c>
      <c r="B18" s="93">
        <v>44553</v>
      </c>
      <c r="C18" s="94" t="s">
        <v>2300</v>
      </c>
      <c r="D18" s="92" t="s">
        <v>2301</v>
      </c>
      <c r="E18" s="95"/>
      <c r="F18" s="95">
        <v>3000</v>
      </c>
      <c r="H18" s="3"/>
      <c r="I18" s="3"/>
      <c r="L18" s="3"/>
    </row>
    <row r="19" spans="1:12" x14ac:dyDescent="0.25">
      <c r="A19" s="96"/>
      <c r="B19" s="96"/>
      <c r="C19" s="97"/>
      <c r="D19" s="96"/>
      <c r="E19" s="96"/>
      <c r="F19" s="97">
        <f>SUM(F4:F18)</f>
        <v>389626</v>
      </c>
      <c r="H19" s="3"/>
      <c r="I19" s="3"/>
      <c r="L19" s="3"/>
    </row>
    <row r="20" spans="1:12" x14ac:dyDescent="0.25">
      <c r="C20" s="3"/>
      <c r="F20" s="3"/>
      <c r="H20" s="3"/>
      <c r="I20" s="3"/>
      <c r="L20" s="3"/>
    </row>
    <row r="21" spans="1:12" x14ac:dyDescent="0.25">
      <c r="C21" s="3"/>
      <c r="F21" s="3"/>
      <c r="H21" s="3"/>
      <c r="I21" s="3"/>
      <c r="L21" s="3"/>
    </row>
    <row r="22" spans="1:12" ht="39" customHeight="1" x14ac:dyDescent="0.25">
      <c r="C22" s="3"/>
      <c r="F22" s="3"/>
      <c r="H22" s="3"/>
      <c r="I22" s="3"/>
      <c r="L22" s="3"/>
    </row>
    <row r="23" spans="1:12" x14ac:dyDescent="0.25">
      <c r="C23" t="s">
        <v>3206</v>
      </c>
      <c r="F23" s="3"/>
      <c r="H23" s="3"/>
      <c r="I23" s="95"/>
      <c r="L23" s="3"/>
    </row>
    <row r="24" spans="1:12" x14ac:dyDescent="0.25">
      <c r="C24" t="s">
        <v>3207</v>
      </c>
      <c r="F24" s="3"/>
      <c r="H24" s="3"/>
      <c r="I24" s="3"/>
      <c r="L24" s="3"/>
    </row>
    <row r="25" spans="1:12" x14ac:dyDescent="0.25">
      <c r="A25" s="120" t="s">
        <v>2928</v>
      </c>
      <c r="B25" s="120" t="s">
        <v>34</v>
      </c>
      <c r="C25" s="121" t="s">
        <v>3650</v>
      </c>
      <c r="D25" s="120"/>
      <c r="E25" s="120" t="s">
        <v>2927</v>
      </c>
      <c r="F25" s="121" t="s">
        <v>38</v>
      </c>
      <c r="H25" s="3"/>
      <c r="I25" s="3"/>
      <c r="L25" s="3"/>
    </row>
    <row r="26" spans="1:12" x14ac:dyDescent="0.25">
      <c r="A26" s="92"/>
      <c r="B26" s="93">
        <v>44567</v>
      </c>
      <c r="C26" s="94" t="s">
        <v>148</v>
      </c>
      <c r="D26" s="92" t="s">
        <v>3651</v>
      </c>
      <c r="E26" s="122">
        <v>5540691.3099999996</v>
      </c>
      <c r="F26" s="95"/>
      <c r="H26" s="3"/>
      <c r="I26" s="3"/>
      <c r="L26" s="3"/>
    </row>
    <row r="27" spans="1:12" x14ac:dyDescent="0.25">
      <c r="A27" s="92">
        <v>15528</v>
      </c>
      <c r="B27" s="93">
        <v>44609</v>
      </c>
      <c r="C27" s="94" t="s">
        <v>2412</v>
      </c>
      <c r="D27" s="92" t="s">
        <v>2413</v>
      </c>
      <c r="E27" s="122"/>
      <c r="F27" s="95">
        <v>1108138.26</v>
      </c>
      <c r="H27" s="3"/>
      <c r="I27" s="3"/>
      <c r="L27" s="3"/>
    </row>
    <row r="28" spans="1:12" x14ac:dyDescent="0.25">
      <c r="A28" s="92">
        <v>15730</v>
      </c>
      <c r="B28" s="93">
        <v>44663</v>
      </c>
      <c r="C28" s="94" t="s">
        <v>2637</v>
      </c>
      <c r="D28" s="92" t="s">
        <v>2413</v>
      </c>
      <c r="E28" s="122"/>
      <c r="F28" s="95">
        <v>1301199.6299999999</v>
      </c>
      <c r="H28" s="3"/>
      <c r="I28" s="3"/>
      <c r="L28" s="3"/>
    </row>
    <row r="29" spans="1:12" x14ac:dyDescent="0.25">
      <c r="A29" s="92">
        <v>15980</v>
      </c>
      <c r="B29" s="93">
        <v>44764</v>
      </c>
      <c r="C29" s="94" t="s">
        <v>2914</v>
      </c>
      <c r="D29" s="92" t="s">
        <v>2915</v>
      </c>
      <c r="E29" s="122"/>
      <c r="F29" s="95">
        <v>1889776.44</v>
      </c>
      <c r="H29" s="3"/>
      <c r="I29" s="3"/>
      <c r="L29" s="3"/>
    </row>
    <row r="30" spans="1:12" x14ac:dyDescent="0.25">
      <c r="A30" s="92">
        <v>16007</v>
      </c>
      <c r="B30" s="93">
        <v>44788</v>
      </c>
      <c r="C30" s="94" t="s">
        <v>2948</v>
      </c>
      <c r="D30" s="92" t="s">
        <v>2413</v>
      </c>
      <c r="E30" s="122"/>
      <c r="F30" s="95">
        <v>458296.24</v>
      </c>
      <c r="H30" s="3"/>
      <c r="I30" s="3"/>
      <c r="L30" s="3"/>
    </row>
    <row r="31" spans="1:12" x14ac:dyDescent="0.25">
      <c r="A31" s="92"/>
      <c r="B31" s="93">
        <v>44826</v>
      </c>
      <c r="C31" s="94" t="s">
        <v>148</v>
      </c>
      <c r="D31" s="92" t="s">
        <v>3651</v>
      </c>
      <c r="E31" s="122">
        <v>2291482</v>
      </c>
      <c r="F31" s="95"/>
      <c r="H31" s="3"/>
      <c r="I31" s="3"/>
      <c r="L31" s="3"/>
    </row>
    <row r="32" spans="1:12" x14ac:dyDescent="0.25">
      <c r="A32" s="92">
        <v>16239</v>
      </c>
      <c r="B32" s="93">
        <v>44874</v>
      </c>
      <c r="C32" s="94" t="s">
        <v>3169</v>
      </c>
      <c r="D32" s="92" t="s">
        <v>3170</v>
      </c>
      <c r="E32" s="122"/>
      <c r="F32" s="95">
        <v>100000</v>
      </c>
      <c r="H32" s="3"/>
      <c r="I32" s="3"/>
      <c r="L32" s="3"/>
    </row>
    <row r="33" spans="1:12" x14ac:dyDescent="0.25">
      <c r="A33" s="92">
        <v>16262</v>
      </c>
      <c r="B33" s="93">
        <v>44881</v>
      </c>
      <c r="C33" s="94" t="s">
        <v>3194</v>
      </c>
      <c r="D33" s="92" t="s">
        <v>3195</v>
      </c>
      <c r="E33" s="122"/>
      <c r="F33" s="95">
        <v>1299898.17</v>
      </c>
      <c r="H33" s="3"/>
      <c r="I33" s="3"/>
      <c r="L33" s="3"/>
    </row>
    <row r="34" spans="1:12" x14ac:dyDescent="0.25">
      <c r="A34" s="92">
        <v>16263</v>
      </c>
      <c r="B34" s="93">
        <v>44881</v>
      </c>
      <c r="C34" s="94" t="s">
        <v>3196</v>
      </c>
      <c r="D34" s="92" t="s">
        <v>3170</v>
      </c>
      <c r="E34" s="122"/>
      <c r="F34" s="95">
        <v>100000</v>
      </c>
      <c r="H34" s="3"/>
      <c r="I34" s="3"/>
      <c r="L34" s="3"/>
    </row>
    <row r="35" spans="1:12" x14ac:dyDescent="0.25">
      <c r="A35" s="92">
        <v>16848</v>
      </c>
      <c r="B35" s="93">
        <v>45083</v>
      </c>
      <c r="C35" s="94" t="s">
        <v>3723</v>
      </c>
      <c r="D35" s="92" t="s">
        <v>3195</v>
      </c>
      <c r="E35" s="122"/>
      <c r="F35" s="95">
        <v>1460996.07</v>
      </c>
      <c r="H35" s="3"/>
      <c r="I35" s="3"/>
      <c r="L35" s="3"/>
    </row>
    <row r="36" spans="1:12" x14ac:dyDescent="0.25">
      <c r="A36" s="92"/>
      <c r="B36" s="92"/>
      <c r="C36" s="95"/>
      <c r="D36" s="92" t="s">
        <v>3724</v>
      </c>
      <c r="E36" s="92"/>
      <c r="F36" s="95">
        <v>95472.77</v>
      </c>
      <c r="H36" s="3"/>
      <c r="I36" s="3"/>
      <c r="L36" s="3"/>
    </row>
    <row r="37" spans="1:12" x14ac:dyDescent="0.25">
      <c r="A37" s="92"/>
      <c r="B37" s="92"/>
      <c r="C37" s="95"/>
      <c r="D37" s="92" t="s">
        <v>99</v>
      </c>
      <c r="E37" s="130">
        <f>SUM(E26:E36)</f>
        <v>7832173.3099999996</v>
      </c>
      <c r="F37" s="95">
        <f>SUM(F26:F36)</f>
        <v>7813777.5800000001</v>
      </c>
      <c r="H37" s="3"/>
      <c r="I37" s="3"/>
      <c r="L37" s="3"/>
    </row>
    <row r="38" spans="1:12" x14ac:dyDescent="0.25">
      <c r="A38" s="134"/>
      <c r="B38" s="131"/>
      <c r="C38" s="132"/>
      <c r="D38" s="131"/>
      <c r="E38" s="131"/>
      <c r="F38" s="132"/>
      <c r="G38" s="92"/>
      <c r="H38" s="3"/>
      <c r="I38" s="3"/>
      <c r="L38" s="3"/>
    </row>
    <row r="39" spans="1:12" x14ac:dyDescent="0.25">
      <c r="A39" s="133"/>
      <c r="C39" s="3"/>
      <c r="E39" s="142"/>
      <c r="F39" s="3"/>
      <c r="H39" s="3"/>
      <c r="I39" s="3"/>
      <c r="L39" s="3"/>
    </row>
    <row r="40" spans="1:12" x14ac:dyDescent="0.25">
      <c r="C40" s="3" t="s">
        <v>3649</v>
      </c>
      <c r="E40" s="142">
        <v>18395.73</v>
      </c>
      <c r="F40" s="3"/>
      <c r="H40" s="3"/>
      <c r="I40" s="3"/>
      <c r="L40" s="3"/>
    </row>
    <row r="41" spans="1:12" x14ac:dyDescent="0.25">
      <c r="C41" s="3"/>
      <c r="F41" s="3"/>
      <c r="H41" s="3"/>
      <c r="I41" s="3"/>
      <c r="L41" s="3"/>
    </row>
    <row r="42" spans="1:12" x14ac:dyDescent="0.25">
      <c r="C42" s="3"/>
      <c r="F42" s="3"/>
      <c r="H42" s="3"/>
      <c r="I42" s="3"/>
      <c r="L42" s="3"/>
    </row>
    <row r="43" spans="1:12" x14ac:dyDescent="0.25">
      <c r="C43" s="3" t="s">
        <v>2703</v>
      </c>
      <c r="F43" s="3"/>
      <c r="H43" s="3"/>
      <c r="I43" s="3"/>
      <c r="L43" s="3"/>
    </row>
    <row r="44" spans="1:12" x14ac:dyDescent="0.25">
      <c r="C44" s="3"/>
      <c r="F44" s="3"/>
      <c r="H44" s="3"/>
      <c r="I44" s="3"/>
      <c r="L44" s="3"/>
    </row>
    <row r="45" spans="1:12" x14ac:dyDescent="0.25">
      <c r="C45" s="3"/>
      <c r="F45" s="3"/>
      <c r="H45" s="3"/>
      <c r="I45" s="3"/>
      <c r="L45" s="3"/>
    </row>
    <row r="46" spans="1:12" x14ac:dyDescent="0.25">
      <c r="C46" s="3"/>
      <c r="F46" s="3"/>
      <c r="H46" s="3"/>
      <c r="I46" s="3"/>
      <c r="L46" s="3"/>
    </row>
    <row r="47" spans="1:12" x14ac:dyDescent="0.25">
      <c r="A47">
        <v>14492</v>
      </c>
      <c r="B47" s="81">
        <v>44152</v>
      </c>
      <c r="C47" s="49" t="s">
        <v>1343</v>
      </c>
      <c r="D47" t="s">
        <v>1344</v>
      </c>
      <c r="E47" s="108"/>
      <c r="F47" s="3">
        <v>10000</v>
      </c>
      <c r="H47" s="3"/>
      <c r="I47" s="3"/>
      <c r="L47" s="3"/>
    </row>
    <row r="48" spans="1:12" x14ac:dyDescent="0.25">
      <c r="A48">
        <v>14511</v>
      </c>
      <c r="B48" s="81">
        <v>44183</v>
      </c>
      <c r="C48" s="49" t="s">
        <v>1436</v>
      </c>
      <c r="D48" t="s">
        <v>1437</v>
      </c>
      <c r="E48" s="108"/>
      <c r="F48" s="3">
        <v>5000</v>
      </c>
      <c r="H48" s="3"/>
      <c r="I48" s="3"/>
      <c r="L48" s="3"/>
    </row>
    <row r="49" spans="1:12" x14ac:dyDescent="0.25">
      <c r="A49">
        <v>14713</v>
      </c>
      <c r="B49" s="81">
        <v>44266</v>
      </c>
      <c r="C49" s="49" t="s">
        <v>1622</v>
      </c>
      <c r="D49" t="s">
        <v>1623</v>
      </c>
      <c r="E49" s="108"/>
      <c r="F49" s="3">
        <v>5000</v>
      </c>
      <c r="H49" s="3"/>
      <c r="I49" s="3"/>
      <c r="L49" s="3"/>
    </row>
    <row r="50" spans="1:12" x14ac:dyDescent="0.25">
      <c r="A50">
        <v>14770</v>
      </c>
      <c r="B50" s="81">
        <v>44281</v>
      </c>
      <c r="C50" s="49" t="s">
        <v>1659</v>
      </c>
      <c r="D50" t="s">
        <v>1660</v>
      </c>
      <c r="E50" s="108"/>
      <c r="F50" s="3">
        <v>10000</v>
      </c>
      <c r="H50" s="3"/>
      <c r="I50" s="3"/>
      <c r="L50" s="3"/>
    </row>
    <row r="51" spans="1:12" x14ac:dyDescent="0.25">
      <c r="A51">
        <v>14813</v>
      </c>
      <c r="B51" s="81">
        <v>44302</v>
      </c>
      <c r="C51" s="49" t="s">
        <v>1689</v>
      </c>
      <c r="D51" t="s">
        <v>1690</v>
      </c>
      <c r="E51" s="108"/>
      <c r="F51" s="3">
        <v>20000</v>
      </c>
      <c r="H51" s="3"/>
      <c r="I51" s="3"/>
      <c r="L51" s="3"/>
    </row>
    <row r="52" spans="1:12" x14ac:dyDescent="0.25">
      <c r="A52">
        <v>15036</v>
      </c>
      <c r="B52" s="81">
        <v>44403</v>
      </c>
      <c r="C52" s="49" t="s">
        <v>1916</v>
      </c>
      <c r="D52" t="s">
        <v>1887</v>
      </c>
      <c r="E52" s="108"/>
      <c r="F52" s="3">
        <v>20000</v>
      </c>
      <c r="H52" s="3"/>
      <c r="I52" s="3"/>
      <c r="L52" s="3"/>
    </row>
    <row r="53" spans="1:12" x14ac:dyDescent="0.25">
      <c r="A53">
        <v>15064</v>
      </c>
      <c r="B53" s="81">
        <v>44414</v>
      </c>
      <c r="C53" s="49" t="s">
        <v>1921</v>
      </c>
      <c r="D53" t="s">
        <v>1919</v>
      </c>
      <c r="E53" s="108"/>
      <c r="F53" s="3">
        <v>25000</v>
      </c>
      <c r="H53" s="3"/>
      <c r="I53" s="3"/>
      <c r="L53" s="3"/>
    </row>
    <row r="54" spans="1:12" x14ac:dyDescent="0.25">
      <c r="A54">
        <v>15065</v>
      </c>
      <c r="B54" s="81">
        <v>44418</v>
      </c>
      <c r="C54" s="49" t="s">
        <v>1920</v>
      </c>
      <c r="D54" t="s">
        <v>1919</v>
      </c>
      <c r="E54" s="108"/>
      <c r="F54" s="3">
        <v>20000</v>
      </c>
      <c r="H54" s="3"/>
      <c r="I54" s="3"/>
      <c r="L54" s="3"/>
    </row>
    <row r="55" spans="1:12" x14ac:dyDescent="0.25">
      <c r="A55">
        <v>15069</v>
      </c>
      <c r="B55" s="81">
        <v>44421</v>
      </c>
      <c r="C55" s="49" t="s">
        <v>1928</v>
      </c>
      <c r="D55" t="s">
        <v>1929</v>
      </c>
      <c r="E55" s="108"/>
      <c r="F55" s="3">
        <v>20000</v>
      </c>
      <c r="H55" s="3"/>
      <c r="I55" s="3"/>
      <c r="L55" s="3"/>
    </row>
    <row r="56" spans="1:12" x14ac:dyDescent="0.25">
      <c r="A56">
        <v>15155</v>
      </c>
      <c r="B56" s="81">
        <v>44452</v>
      </c>
      <c r="C56" s="49" t="s">
        <v>2011</v>
      </c>
      <c r="D56" t="s">
        <v>2012</v>
      </c>
      <c r="E56" s="108"/>
      <c r="F56" s="3">
        <v>8920</v>
      </c>
      <c r="H56" s="3"/>
      <c r="I56" s="3"/>
      <c r="L56" s="3"/>
    </row>
    <row r="57" spans="1:12" x14ac:dyDescent="0.25">
      <c r="A57">
        <v>15160</v>
      </c>
      <c r="B57" s="81">
        <v>44456</v>
      </c>
      <c r="C57" s="49" t="s">
        <v>2016</v>
      </c>
      <c r="D57" t="s">
        <v>2017</v>
      </c>
      <c r="E57" s="108"/>
      <c r="F57" s="3">
        <v>5000</v>
      </c>
      <c r="H57" s="3"/>
      <c r="I57" s="3"/>
      <c r="L57" s="3"/>
    </row>
    <row r="58" spans="1:12" x14ac:dyDescent="0.25">
      <c r="A58">
        <v>15184</v>
      </c>
      <c r="B58" s="81">
        <v>44467</v>
      </c>
      <c r="C58" s="49" t="s">
        <v>2045</v>
      </c>
      <c r="D58" t="s">
        <v>2046</v>
      </c>
      <c r="E58" s="108"/>
      <c r="F58" s="3">
        <v>14000</v>
      </c>
      <c r="H58" s="3"/>
      <c r="I58" s="3"/>
      <c r="L58" s="3"/>
    </row>
    <row r="59" spans="1:12" x14ac:dyDescent="0.25">
      <c r="A59">
        <v>15223</v>
      </c>
      <c r="B59" s="81">
        <v>44481</v>
      </c>
      <c r="C59" s="49" t="s">
        <v>2079</v>
      </c>
      <c r="D59" t="s">
        <v>2080</v>
      </c>
      <c r="E59" s="108"/>
      <c r="F59" s="3">
        <v>10000</v>
      </c>
      <c r="H59" s="3"/>
      <c r="I59" s="3"/>
      <c r="L59" s="3"/>
    </row>
    <row r="60" spans="1:12" x14ac:dyDescent="0.25">
      <c r="A60">
        <v>15234</v>
      </c>
      <c r="B60" s="81">
        <v>44494</v>
      </c>
      <c r="C60" s="49" t="s">
        <v>2094</v>
      </c>
      <c r="D60" t="s">
        <v>2095</v>
      </c>
      <c r="E60" s="108"/>
      <c r="F60" s="3">
        <v>20000</v>
      </c>
      <c r="H60" s="3"/>
      <c r="I60" s="3"/>
      <c r="L60" s="3"/>
    </row>
    <row r="61" spans="1:12" x14ac:dyDescent="0.25">
      <c r="A61">
        <v>15235</v>
      </c>
      <c r="B61" s="81">
        <v>44494</v>
      </c>
      <c r="C61" s="49" t="s">
        <v>2096</v>
      </c>
      <c r="D61" t="s">
        <v>2097</v>
      </c>
      <c r="E61" s="108"/>
      <c r="F61" s="3">
        <v>10000</v>
      </c>
      <c r="H61" s="3"/>
      <c r="I61" s="3"/>
      <c r="L61" s="3"/>
    </row>
    <row r="62" spans="1:12" x14ac:dyDescent="0.25">
      <c r="A62">
        <v>15242</v>
      </c>
      <c r="B62" s="81">
        <v>44494</v>
      </c>
      <c r="C62" s="49" t="s">
        <v>2104</v>
      </c>
      <c r="D62" t="s">
        <v>2105</v>
      </c>
      <c r="E62" s="108"/>
      <c r="F62" s="3">
        <v>4000</v>
      </c>
      <c r="H62" s="3"/>
      <c r="I62" s="3"/>
      <c r="L62" s="3"/>
    </row>
    <row r="63" spans="1:12" x14ac:dyDescent="0.25">
      <c r="A63">
        <v>15287</v>
      </c>
      <c r="B63" s="81">
        <v>44516</v>
      </c>
      <c r="C63" s="49" t="s">
        <v>2016</v>
      </c>
      <c r="D63" t="s">
        <v>2168</v>
      </c>
      <c r="E63" s="108"/>
      <c r="F63" s="3">
        <v>10000</v>
      </c>
      <c r="H63" s="3"/>
      <c r="I63" s="3"/>
      <c r="L63" s="3"/>
    </row>
    <row r="64" spans="1:12" x14ac:dyDescent="0.25">
      <c r="A64">
        <v>15291</v>
      </c>
      <c r="B64" s="81">
        <v>44517</v>
      </c>
      <c r="C64" s="49" t="s">
        <v>2174</v>
      </c>
      <c r="D64" t="s">
        <v>2175</v>
      </c>
      <c r="E64" s="108"/>
      <c r="F64" s="3">
        <v>10000</v>
      </c>
      <c r="H64" s="3"/>
      <c r="I64" s="3"/>
      <c r="L64" s="3"/>
    </row>
    <row r="65" spans="1:12" x14ac:dyDescent="0.25">
      <c r="A65">
        <v>15358</v>
      </c>
      <c r="B65" s="81">
        <v>44539</v>
      </c>
      <c r="C65" s="49" t="s">
        <v>2243</v>
      </c>
      <c r="D65" t="s">
        <v>2244</v>
      </c>
      <c r="E65" s="108"/>
      <c r="F65" s="3">
        <v>5000</v>
      </c>
      <c r="H65" s="3"/>
      <c r="I65" s="3"/>
      <c r="L65" s="3"/>
    </row>
    <row r="66" spans="1:12" x14ac:dyDescent="0.25">
      <c r="A66">
        <v>15360</v>
      </c>
      <c r="B66" s="81">
        <v>44539</v>
      </c>
      <c r="C66" s="49" t="s">
        <v>2245</v>
      </c>
      <c r="D66" t="s">
        <v>2360</v>
      </c>
      <c r="E66" s="108"/>
      <c r="F66" s="3">
        <v>8000</v>
      </c>
      <c r="H66" s="3"/>
      <c r="I66" s="3"/>
      <c r="L66" s="3"/>
    </row>
    <row r="67" spans="1:12" x14ac:dyDescent="0.25">
      <c r="A67">
        <v>15362</v>
      </c>
      <c r="B67" s="81">
        <v>44539</v>
      </c>
      <c r="C67" s="49" t="s">
        <v>2247</v>
      </c>
      <c r="D67" t="s">
        <v>1687</v>
      </c>
      <c r="E67" s="108"/>
      <c r="F67" s="3">
        <v>5000</v>
      </c>
      <c r="H67" s="3"/>
      <c r="I67" s="3"/>
      <c r="L67" s="3"/>
    </row>
    <row r="68" spans="1:12" x14ac:dyDescent="0.25">
      <c r="A68">
        <v>15404</v>
      </c>
      <c r="B68" s="81">
        <v>44549</v>
      </c>
      <c r="C68" s="49" t="s">
        <v>2289</v>
      </c>
      <c r="D68" t="s">
        <v>2290</v>
      </c>
      <c r="E68" s="108"/>
      <c r="F68" s="3">
        <v>5000</v>
      </c>
      <c r="H68" s="3"/>
      <c r="I68" s="3"/>
      <c r="L68" s="3"/>
    </row>
    <row r="69" spans="1:12" x14ac:dyDescent="0.25">
      <c r="A69">
        <v>15545</v>
      </c>
      <c r="B69" s="81">
        <v>44610</v>
      </c>
      <c r="C69" s="117" t="s">
        <v>2431</v>
      </c>
      <c r="D69" t="s">
        <v>2175</v>
      </c>
      <c r="E69" s="108"/>
      <c r="F69" s="3">
        <v>10000</v>
      </c>
      <c r="H69" s="3"/>
      <c r="I69" s="3"/>
      <c r="L69" s="3"/>
    </row>
    <row r="70" spans="1:12" x14ac:dyDescent="0.25">
      <c r="A70">
        <v>15614</v>
      </c>
      <c r="B70" s="81">
        <v>44629</v>
      </c>
      <c r="C70" s="117" t="s">
        <v>2517</v>
      </c>
      <c r="D70" t="s">
        <v>2518</v>
      </c>
      <c r="E70" s="108"/>
      <c r="F70" s="3">
        <v>20000</v>
      </c>
      <c r="H70" s="3"/>
      <c r="I70" s="3"/>
      <c r="L70" s="3"/>
    </row>
    <row r="71" spans="1:12" x14ac:dyDescent="0.25">
      <c r="A71">
        <v>15653</v>
      </c>
      <c r="B71" s="81">
        <v>44644</v>
      </c>
      <c r="C71" s="117" t="s">
        <v>2547</v>
      </c>
      <c r="D71" t="s">
        <v>1687</v>
      </c>
      <c r="E71" s="108"/>
      <c r="F71" s="3">
        <v>13260</v>
      </c>
      <c r="H71" s="3"/>
      <c r="I71" s="3"/>
      <c r="L71" s="3"/>
    </row>
    <row r="72" spans="1:12" x14ac:dyDescent="0.25">
      <c r="A72">
        <v>15658</v>
      </c>
      <c r="B72" s="81">
        <v>44645</v>
      </c>
      <c r="C72" s="117" t="s">
        <v>2552</v>
      </c>
      <c r="D72" t="s">
        <v>2175</v>
      </c>
      <c r="E72" s="108"/>
      <c r="F72" s="3">
        <v>12000</v>
      </c>
      <c r="H72" s="3"/>
      <c r="I72" s="3"/>
      <c r="L72" s="3"/>
    </row>
    <row r="73" spans="1:12" x14ac:dyDescent="0.25">
      <c r="A73">
        <v>15659</v>
      </c>
      <c r="B73" s="81">
        <v>44645</v>
      </c>
      <c r="C73" s="117" t="s">
        <v>2553</v>
      </c>
      <c r="D73" t="s">
        <v>2554</v>
      </c>
      <c r="E73" s="108"/>
      <c r="F73" s="3">
        <v>10000</v>
      </c>
      <c r="H73" s="3"/>
      <c r="I73" s="3"/>
      <c r="L73" s="3"/>
    </row>
    <row r="74" spans="1:12" x14ac:dyDescent="0.25">
      <c r="A74">
        <v>15660</v>
      </c>
      <c r="B74" s="81">
        <v>44645</v>
      </c>
      <c r="C74" s="117" t="s">
        <v>2555</v>
      </c>
      <c r="D74" t="s">
        <v>2556</v>
      </c>
      <c r="E74" s="108"/>
      <c r="F74" s="3">
        <v>6500</v>
      </c>
      <c r="H74" s="3"/>
      <c r="I74" s="3"/>
      <c r="L74" s="3"/>
    </row>
    <row r="75" spans="1:12" x14ac:dyDescent="0.25">
      <c r="A75">
        <v>15701</v>
      </c>
      <c r="B75" s="81">
        <v>44656</v>
      </c>
      <c r="C75" s="117" t="s">
        <v>2598</v>
      </c>
      <c r="D75" t="s">
        <v>2599</v>
      </c>
      <c r="E75" s="108"/>
      <c r="F75" s="3">
        <v>7000</v>
      </c>
      <c r="H75" s="3"/>
      <c r="I75" s="3"/>
      <c r="L75" s="3"/>
    </row>
    <row r="76" spans="1:12" x14ac:dyDescent="0.25">
      <c r="A76">
        <v>15704</v>
      </c>
      <c r="B76" s="81">
        <v>44657</v>
      </c>
      <c r="C76" s="117" t="s">
        <v>2603</v>
      </c>
      <c r="D76" t="s">
        <v>2604</v>
      </c>
      <c r="E76" s="108"/>
      <c r="F76" s="3">
        <v>15000</v>
      </c>
      <c r="H76" s="3"/>
      <c r="I76" s="3"/>
      <c r="L76" s="3"/>
    </row>
    <row r="77" spans="1:12" x14ac:dyDescent="0.25">
      <c r="A77">
        <v>15718</v>
      </c>
      <c r="B77" s="81">
        <v>44659</v>
      </c>
      <c r="C77" s="117" t="s">
        <v>2624</v>
      </c>
      <c r="D77" t="s">
        <v>2625</v>
      </c>
      <c r="E77" s="108"/>
      <c r="F77" s="3">
        <v>5000</v>
      </c>
      <c r="H77" s="3"/>
      <c r="I77" s="3"/>
      <c r="L77" s="3"/>
    </row>
    <row r="78" spans="1:12" x14ac:dyDescent="0.25">
      <c r="A78">
        <v>15747</v>
      </c>
      <c r="B78" s="81">
        <v>44671</v>
      </c>
      <c r="C78" s="117" t="s">
        <v>2662</v>
      </c>
      <c r="D78" t="s">
        <v>2663</v>
      </c>
      <c r="E78" s="108"/>
      <c r="F78" s="3">
        <v>4560</v>
      </c>
      <c r="H78" s="3"/>
      <c r="I78" s="3"/>
      <c r="L78" s="3"/>
    </row>
    <row r="79" spans="1:12" x14ac:dyDescent="0.25">
      <c r="C79" s="3"/>
      <c r="F79" s="3"/>
      <c r="I79" s="3"/>
      <c r="L79" s="3"/>
    </row>
    <row r="80" spans="1:12" x14ac:dyDescent="0.25">
      <c r="C80" s="3"/>
      <c r="F80" s="3">
        <f>SUM(F47:F79)</f>
        <v>353240</v>
      </c>
      <c r="I80" s="3"/>
      <c r="L80" s="3"/>
    </row>
    <row r="81" spans="1:12" x14ac:dyDescent="0.25">
      <c r="C81" s="3"/>
      <c r="F81" s="3"/>
      <c r="I81" s="3"/>
      <c r="L81" s="3"/>
    </row>
    <row r="82" spans="1:12" x14ac:dyDescent="0.25">
      <c r="C82" s="3"/>
      <c r="F82" s="3"/>
      <c r="I82" s="3"/>
      <c r="L82" s="3"/>
    </row>
    <row r="83" spans="1:12" x14ac:dyDescent="0.25">
      <c r="A83" s="118"/>
      <c r="B83" s="118"/>
      <c r="C83" s="119" t="s">
        <v>2834</v>
      </c>
      <c r="D83" s="118"/>
      <c r="E83" s="118"/>
      <c r="F83" s="119"/>
      <c r="I83" s="3"/>
      <c r="L83" s="3"/>
    </row>
    <row r="84" spans="1:12" x14ac:dyDescent="0.25">
      <c r="A84">
        <v>15789</v>
      </c>
      <c r="B84" s="81">
        <v>44700</v>
      </c>
      <c r="C84" s="49" t="s">
        <v>2709</v>
      </c>
      <c r="D84" t="s">
        <v>2710</v>
      </c>
      <c r="E84" s="108"/>
      <c r="F84" s="3">
        <v>158200</v>
      </c>
      <c r="I84" s="3"/>
      <c r="L84" s="3"/>
    </row>
    <row r="85" spans="1:12" x14ac:dyDescent="0.25">
      <c r="A85">
        <v>15795</v>
      </c>
      <c r="B85" s="81">
        <v>44704</v>
      </c>
      <c r="C85" s="49" t="s">
        <v>2716</v>
      </c>
      <c r="D85" t="s">
        <v>2710</v>
      </c>
      <c r="E85" s="108"/>
      <c r="F85" s="3">
        <v>11400</v>
      </c>
      <c r="I85" s="3"/>
      <c r="L85" s="3"/>
    </row>
    <row r="86" spans="1:12" x14ac:dyDescent="0.25">
      <c r="A86">
        <v>15855</v>
      </c>
      <c r="B86" s="81">
        <v>44712</v>
      </c>
      <c r="C86" s="49" t="s">
        <v>2718</v>
      </c>
      <c r="D86" t="s">
        <v>1610</v>
      </c>
      <c r="E86" s="108"/>
      <c r="F86" s="3">
        <v>23484</v>
      </c>
      <c r="I86" s="3"/>
      <c r="L86" s="3"/>
    </row>
    <row r="87" spans="1:12" x14ac:dyDescent="0.25">
      <c r="A87">
        <v>15880</v>
      </c>
      <c r="B87" s="81">
        <v>44729</v>
      </c>
      <c r="C87" s="49" t="s">
        <v>2806</v>
      </c>
      <c r="D87" t="s">
        <v>1896</v>
      </c>
      <c r="E87" s="108"/>
      <c r="F87" s="3">
        <v>34928</v>
      </c>
      <c r="I87" s="3"/>
      <c r="L87" s="3"/>
    </row>
    <row r="88" spans="1:12" x14ac:dyDescent="0.25">
      <c r="A88">
        <v>15902</v>
      </c>
      <c r="B88" s="81">
        <v>44733</v>
      </c>
      <c r="C88" s="49" t="s">
        <v>2841</v>
      </c>
      <c r="D88" t="s">
        <v>1831</v>
      </c>
      <c r="E88" s="108"/>
      <c r="F88" s="3">
        <v>36612</v>
      </c>
      <c r="I88" s="3"/>
      <c r="L88" s="3"/>
    </row>
    <row r="89" spans="1:12" x14ac:dyDescent="0.25">
      <c r="A89">
        <v>15939</v>
      </c>
      <c r="B89" s="81">
        <v>44735</v>
      </c>
      <c r="C89" s="49" t="s">
        <v>2869</v>
      </c>
      <c r="D89" t="s">
        <v>2870</v>
      </c>
      <c r="E89" s="108"/>
      <c r="F89" s="3">
        <v>58185</v>
      </c>
      <c r="I89" s="3"/>
      <c r="L89" s="3"/>
    </row>
    <row r="90" spans="1:12" x14ac:dyDescent="0.25">
      <c r="A90">
        <v>15952</v>
      </c>
      <c r="B90" s="81">
        <v>44743</v>
      </c>
      <c r="C90" s="49" t="s">
        <v>2884</v>
      </c>
      <c r="D90" t="s">
        <v>1896</v>
      </c>
      <c r="E90" s="108"/>
      <c r="F90" s="3">
        <v>20650</v>
      </c>
      <c r="I90" s="3"/>
      <c r="L90" s="3"/>
    </row>
    <row r="91" spans="1:12" x14ac:dyDescent="0.25">
      <c r="F91" s="3"/>
      <c r="I91" s="3"/>
      <c r="L91" s="3"/>
    </row>
    <row r="92" spans="1:12" x14ac:dyDescent="0.25">
      <c r="C92" s="3"/>
      <c r="F92" s="3">
        <f>SUM(F84:F91)</f>
        <v>343459</v>
      </c>
      <c r="G92" s="3"/>
      <c r="J92" s="3"/>
      <c r="L92" s="3"/>
    </row>
    <row r="93" spans="1:12" x14ac:dyDescent="0.25">
      <c r="C93" s="3"/>
      <c r="G93" s="3"/>
      <c r="J93" s="3"/>
      <c r="L93" s="3"/>
    </row>
    <row r="94" spans="1:12" x14ac:dyDescent="0.25">
      <c r="C94" s="3"/>
      <c r="G94" s="3"/>
      <c r="J94" s="3"/>
      <c r="L94" s="3"/>
    </row>
    <row r="95" spans="1:12" x14ac:dyDescent="0.25">
      <c r="C95" s="3"/>
      <c r="G95" s="3"/>
      <c r="J95" s="3"/>
      <c r="L95" s="3"/>
    </row>
    <row r="96" spans="1:12" x14ac:dyDescent="0.25">
      <c r="C96" s="3"/>
      <c r="G96" s="3"/>
      <c r="J96" s="3"/>
      <c r="L96" s="3"/>
    </row>
    <row r="97" spans="1:12" x14ac:dyDescent="0.25">
      <c r="C97" s="3"/>
      <c r="G97" s="3"/>
      <c r="J97" s="3"/>
      <c r="L97" s="3"/>
    </row>
    <row r="98" spans="1:12" x14ac:dyDescent="0.25">
      <c r="C98" s="3"/>
      <c r="G98" s="3"/>
      <c r="J98" s="3"/>
      <c r="L98" s="3"/>
    </row>
    <row r="99" spans="1:12" x14ac:dyDescent="0.25">
      <c r="C99" s="3"/>
      <c r="G99" s="3"/>
      <c r="J99" s="3"/>
      <c r="L99" s="3"/>
    </row>
    <row r="100" spans="1:12" x14ac:dyDescent="0.25">
      <c r="C100" s="3"/>
      <c r="G100" s="3"/>
      <c r="J100" s="3"/>
      <c r="L100" s="3"/>
    </row>
    <row r="101" spans="1:12" x14ac:dyDescent="0.25">
      <c r="C101" t="s">
        <v>3206</v>
      </c>
      <c r="G101" s="3"/>
      <c r="J101" s="3"/>
      <c r="L101" s="3"/>
    </row>
    <row r="102" spans="1:12" x14ac:dyDescent="0.25">
      <c r="C102" t="s">
        <v>3207</v>
      </c>
      <c r="G102" s="3"/>
      <c r="J102" s="3"/>
      <c r="L102" s="3"/>
    </row>
    <row r="103" spans="1:12" x14ac:dyDescent="0.25">
      <c r="A103" s="124"/>
      <c r="B103" s="124" t="s">
        <v>3205</v>
      </c>
      <c r="C103" s="125"/>
      <c r="D103" s="124"/>
      <c r="E103" s="125"/>
      <c r="F103" s="124"/>
      <c r="G103" s="3"/>
      <c r="J103" s="3"/>
      <c r="L103" s="3"/>
    </row>
    <row r="104" spans="1:12" x14ac:dyDescent="0.25">
      <c r="A104" s="92">
        <v>16082</v>
      </c>
      <c r="B104" s="93">
        <v>44821</v>
      </c>
      <c r="C104" s="94" t="s">
        <v>3037</v>
      </c>
      <c r="D104" s="92" t="s">
        <v>1939</v>
      </c>
      <c r="E104" s="122"/>
      <c r="F104" s="95">
        <v>40000</v>
      </c>
      <c r="G104" s="3"/>
      <c r="J104" s="3"/>
      <c r="L104" s="3"/>
    </row>
    <row r="105" spans="1:12" x14ac:dyDescent="0.25">
      <c r="A105" s="92">
        <v>16130</v>
      </c>
      <c r="B105" s="93">
        <v>44838</v>
      </c>
      <c r="C105" s="94" t="s">
        <v>3073</v>
      </c>
      <c r="D105" s="92" t="s">
        <v>3074</v>
      </c>
      <c r="E105" s="122"/>
      <c r="F105" s="95">
        <v>17000</v>
      </c>
      <c r="G105" s="3"/>
      <c r="J105" s="3"/>
      <c r="L105" s="3"/>
    </row>
    <row r="106" spans="1:12" x14ac:dyDescent="0.25">
      <c r="A106" s="92"/>
      <c r="B106" s="93">
        <v>44841</v>
      </c>
      <c r="C106" s="94" t="s">
        <v>41</v>
      </c>
      <c r="D106" s="92" t="s">
        <v>3076</v>
      </c>
      <c r="E106" s="122">
        <v>1000000</v>
      </c>
      <c r="F106" s="92"/>
      <c r="G106" s="3"/>
      <c r="J106" s="3"/>
      <c r="L106" s="3"/>
    </row>
    <row r="107" spans="1:12" x14ac:dyDescent="0.25">
      <c r="A107" s="92">
        <v>16132</v>
      </c>
      <c r="B107" s="93">
        <v>44844</v>
      </c>
      <c r="C107" s="94" t="s">
        <v>3078</v>
      </c>
      <c r="D107" s="92" t="s">
        <v>3079</v>
      </c>
      <c r="E107" s="122"/>
      <c r="F107" s="95">
        <v>13975</v>
      </c>
      <c r="G107" s="3"/>
      <c r="J107" s="3"/>
      <c r="L107" s="3"/>
    </row>
    <row r="108" spans="1:12" x14ac:dyDescent="0.25">
      <c r="A108" s="92">
        <v>16134</v>
      </c>
      <c r="B108" s="93">
        <v>44844</v>
      </c>
      <c r="C108" s="94" t="s">
        <v>3081</v>
      </c>
      <c r="D108" s="92" t="s">
        <v>3082</v>
      </c>
      <c r="E108" s="122"/>
      <c r="F108" s="95">
        <v>98395</v>
      </c>
      <c r="G108" s="3"/>
      <c r="J108" s="3"/>
      <c r="L108" s="3"/>
    </row>
    <row r="109" spans="1:12" x14ac:dyDescent="0.25">
      <c r="A109" s="92">
        <v>16135</v>
      </c>
      <c r="B109" s="93">
        <v>44845</v>
      </c>
      <c r="C109" s="94" t="s">
        <v>3083</v>
      </c>
      <c r="D109" s="92" t="s">
        <v>1939</v>
      </c>
      <c r="E109" s="122"/>
      <c r="F109" s="95">
        <v>100000</v>
      </c>
      <c r="G109" s="3"/>
      <c r="J109" s="3"/>
      <c r="L109" s="3"/>
    </row>
    <row r="110" spans="1:12" x14ac:dyDescent="0.25">
      <c r="A110" s="92">
        <v>16137</v>
      </c>
      <c r="B110" s="93">
        <v>44845</v>
      </c>
      <c r="C110" s="94" t="s">
        <v>3083</v>
      </c>
      <c r="D110" s="92" t="s">
        <v>3084</v>
      </c>
      <c r="E110" s="122"/>
      <c r="F110" s="95">
        <v>181540.15</v>
      </c>
      <c r="G110" s="3"/>
      <c r="J110" s="3"/>
      <c r="L110" s="3"/>
    </row>
    <row r="111" spans="1:12" x14ac:dyDescent="0.25">
      <c r="A111" s="92">
        <v>16141</v>
      </c>
      <c r="B111" s="93">
        <v>44851</v>
      </c>
      <c r="C111" s="94" t="s">
        <v>3089</v>
      </c>
      <c r="D111" s="92" t="s">
        <v>3090</v>
      </c>
      <c r="E111" s="122"/>
      <c r="F111" s="95">
        <v>10000</v>
      </c>
      <c r="G111" s="3"/>
      <c r="J111" s="3"/>
      <c r="L111" s="3"/>
    </row>
    <row r="112" spans="1:12" x14ac:dyDescent="0.25">
      <c r="A112" s="92">
        <v>16142</v>
      </c>
      <c r="B112" s="93">
        <v>44851</v>
      </c>
      <c r="C112" s="94" t="s">
        <v>3089</v>
      </c>
      <c r="D112" s="92" t="s">
        <v>3091</v>
      </c>
      <c r="E112" s="122"/>
      <c r="F112" s="95">
        <v>5000</v>
      </c>
      <c r="G112" s="3"/>
      <c r="J112" s="3"/>
      <c r="L112" s="3"/>
    </row>
    <row r="113" spans="1:12" x14ac:dyDescent="0.25">
      <c r="A113" s="92">
        <v>16146</v>
      </c>
      <c r="B113" s="93">
        <v>44851</v>
      </c>
      <c r="C113" s="94" t="s">
        <v>3089</v>
      </c>
      <c r="D113" s="92" t="s">
        <v>3096</v>
      </c>
      <c r="E113" s="122"/>
      <c r="F113" s="95">
        <v>7000</v>
      </c>
      <c r="G113" s="3"/>
      <c r="J113" s="3"/>
      <c r="L113" s="3"/>
    </row>
    <row r="114" spans="1:12" x14ac:dyDescent="0.25">
      <c r="A114" s="92">
        <v>16148</v>
      </c>
      <c r="B114" s="93">
        <v>44851</v>
      </c>
      <c r="C114" s="94" t="s">
        <v>3099</v>
      </c>
      <c r="D114" s="92" t="s">
        <v>1939</v>
      </c>
      <c r="E114" s="122"/>
      <c r="F114" s="95">
        <v>100000</v>
      </c>
      <c r="G114" s="3"/>
      <c r="J114" s="3"/>
      <c r="L114" s="3"/>
    </row>
    <row r="115" spans="1:12" x14ac:dyDescent="0.25">
      <c r="A115" s="92">
        <v>16149</v>
      </c>
      <c r="B115" s="93">
        <v>44853</v>
      </c>
      <c r="C115" s="94" t="s">
        <v>3103</v>
      </c>
      <c r="D115" s="92" t="s">
        <v>3104</v>
      </c>
      <c r="E115" s="122"/>
      <c r="F115" s="95">
        <v>38000</v>
      </c>
      <c r="G115" s="3"/>
      <c r="J115" s="3"/>
      <c r="L115" s="3"/>
    </row>
    <row r="116" spans="1:12" x14ac:dyDescent="0.25">
      <c r="A116" s="92">
        <v>16154</v>
      </c>
      <c r="B116" s="93">
        <v>44855</v>
      </c>
      <c r="C116" s="94" t="s">
        <v>3099</v>
      </c>
      <c r="D116" s="92" t="s">
        <v>1939</v>
      </c>
      <c r="E116" s="122"/>
      <c r="F116" s="95">
        <v>100000</v>
      </c>
      <c r="G116" s="3"/>
      <c r="J116" s="3"/>
      <c r="L116" s="3"/>
    </row>
    <row r="117" spans="1:12" x14ac:dyDescent="0.25">
      <c r="A117" s="92">
        <v>16159</v>
      </c>
      <c r="B117" s="93">
        <v>44858</v>
      </c>
      <c r="C117" s="94" t="s">
        <v>3083</v>
      </c>
      <c r="D117" s="92" t="s">
        <v>3109</v>
      </c>
      <c r="E117" s="122"/>
      <c r="F117" s="95">
        <v>58255.31</v>
      </c>
      <c r="G117" s="3"/>
      <c r="J117" s="3"/>
      <c r="L117" s="3"/>
    </row>
    <row r="118" spans="1:12" x14ac:dyDescent="0.25">
      <c r="A118" s="92">
        <v>16161</v>
      </c>
      <c r="B118" s="93">
        <v>44858</v>
      </c>
      <c r="C118" s="94" t="s">
        <v>3111</v>
      </c>
      <c r="D118" s="92" t="s">
        <v>3112</v>
      </c>
      <c r="E118" s="122"/>
      <c r="F118" s="95">
        <v>20000</v>
      </c>
      <c r="G118" s="3"/>
      <c r="J118" s="3"/>
      <c r="L118" s="3"/>
    </row>
    <row r="119" spans="1:12" x14ac:dyDescent="0.25">
      <c r="A119" s="92">
        <v>16194</v>
      </c>
      <c r="B119" s="93">
        <v>44860</v>
      </c>
      <c r="C119" s="94" t="s">
        <v>3073</v>
      </c>
      <c r="D119" s="92" t="s">
        <v>3128</v>
      </c>
      <c r="E119" s="122"/>
      <c r="F119" s="95">
        <v>45000</v>
      </c>
      <c r="G119" s="3"/>
      <c r="J119" s="3"/>
      <c r="L119" s="3"/>
    </row>
    <row r="120" spans="1:12" x14ac:dyDescent="0.25">
      <c r="A120" s="92">
        <v>16221</v>
      </c>
      <c r="B120" s="93">
        <v>44865</v>
      </c>
      <c r="C120" s="94" t="s">
        <v>3099</v>
      </c>
      <c r="D120" s="92" t="s">
        <v>1939</v>
      </c>
      <c r="E120" s="122"/>
      <c r="F120" s="95">
        <v>65500</v>
      </c>
      <c r="G120" s="3"/>
      <c r="J120" s="3"/>
      <c r="L120" s="3"/>
    </row>
    <row r="121" spans="1:12" x14ac:dyDescent="0.25">
      <c r="A121" s="92">
        <v>16240</v>
      </c>
      <c r="B121" s="93">
        <v>44874</v>
      </c>
      <c r="C121" s="94" t="s">
        <v>3171</v>
      </c>
      <c r="D121" s="92" t="s">
        <v>3172</v>
      </c>
      <c r="E121" s="122"/>
      <c r="F121" s="95">
        <v>35256</v>
      </c>
      <c r="G121" s="3"/>
      <c r="J121" s="3"/>
      <c r="L121" s="3"/>
    </row>
    <row r="122" spans="1:12" x14ac:dyDescent="0.25">
      <c r="A122" s="92">
        <v>16241</v>
      </c>
      <c r="B122" s="93">
        <v>44874</v>
      </c>
      <c r="C122" s="94" t="s">
        <v>3174</v>
      </c>
      <c r="D122" s="92" t="s">
        <v>3175</v>
      </c>
      <c r="E122" s="122"/>
      <c r="F122" s="95">
        <v>11500</v>
      </c>
      <c r="G122" s="3"/>
      <c r="J122" s="3"/>
      <c r="L122" s="3"/>
    </row>
    <row r="123" spans="1:12" x14ac:dyDescent="0.25">
      <c r="A123" s="92">
        <v>16271</v>
      </c>
      <c r="B123" s="93">
        <v>44882</v>
      </c>
      <c r="C123" s="94" t="s">
        <v>3204</v>
      </c>
      <c r="D123" s="92" t="s">
        <v>1939</v>
      </c>
      <c r="E123" s="122"/>
      <c r="F123" s="95">
        <v>53578.54</v>
      </c>
      <c r="G123" s="3"/>
      <c r="J123" s="3"/>
      <c r="L123" s="3"/>
    </row>
    <row r="124" spans="1:12" x14ac:dyDescent="0.25">
      <c r="A124" s="92"/>
      <c r="B124" s="92"/>
      <c r="C124" s="92"/>
      <c r="D124" s="92"/>
      <c r="E124" s="95"/>
      <c r="F124" s="95"/>
      <c r="J124" s="3"/>
      <c r="L124" s="3"/>
    </row>
    <row r="125" spans="1:12" x14ac:dyDescent="0.25">
      <c r="A125" s="92"/>
      <c r="B125" s="92"/>
      <c r="C125" s="92"/>
      <c r="D125" s="92"/>
      <c r="E125" s="95"/>
      <c r="F125" s="92"/>
      <c r="G125" s="3"/>
      <c r="J125" s="3"/>
      <c r="L125" s="3"/>
    </row>
    <row r="126" spans="1:12" x14ac:dyDescent="0.25">
      <c r="A126" s="92"/>
      <c r="B126" s="92"/>
      <c r="C126" s="92"/>
      <c r="D126" s="92"/>
      <c r="E126" s="95"/>
      <c r="F126" s="95">
        <f>SUM(F104:F125)</f>
        <v>1000000</v>
      </c>
      <c r="J126" s="3"/>
      <c r="L126" s="3"/>
    </row>
    <row r="127" spans="1:12" x14ac:dyDescent="0.25">
      <c r="E127" s="3"/>
      <c r="J127" s="3"/>
      <c r="L127" s="3"/>
    </row>
    <row r="128" spans="1:12" x14ac:dyDescent="0.25">
      <c r="E128" s="3"/>
      <c r="J128" s="3"/>
      <c r="L128" s="3"/>
    </row>
    <row r="129" spans="1:12" x14ac:dyDescent="0.25">
      <c r="E129" s="3"/>
      <c r="J129" s="3"/>
      <c r="L129" s="3"/>
    </row>
    <row r="130" spans="1:12" x14ac:dyDescent="0.25">
      <c r="C130" t="s">
        <v>3458</v>
      </c>
      <c r="E130" s="3"/>
      <c r="J130" s="3"/>
      <c r="L130" s="3"/>
    </row>
    <row r="131" spans="1:12" x14ac:dyDescent="0.25">
      <c r="A131" s="127"/>
      <c r="B131" s="127"/>
      <c r="C131" s="127" t="s">
        <v>3457</v>
      </c>
      <c r="D131" s="127"/>
      <c r="E131" s="128"/>
      <c r="F131" s="127"/>
      <c r="J131" s="3"/>
      <c r="L131" s="3"/>
    </row>
    <row r="132" spans="1:12" x14ac:dyDescent="0.25">
      <c r="A132" s="92">
        <v>16152</v>
      </c>
      <c r="B132" s="93">
        <v>44855</v>
      </c>
      <c r="C132" s="94" t="s">
        <v>3107</v>
      </c>
      <c r="D132" s="92" t="s">
        <v>1504</v>
      </c>
      <c r="E132" s="122"/>
      <c r="F132" s="95">
        <v>100000</v>
      </c>
      <c r="J132" s="3"/>
      <c r="L132" s="3"/>
    </row>
    <row r="133" spans="1:12" x14ac:dyDescent="0.25">
      <c r="A133" s="92">
        <v>16225</v>
      </c>
      <c r="B133" s="93">
        <v>44866</v>
      </c>
      <c r="C133" s="94" t="s">
        <v>3152</v>
      </c>
      <c r="D133" s="92" t="s">
        <v>3153</v>
      </c>
      <c r="E133" s="122"/>
      <c r="F133" s="95">
        <v>42560</v>
      </c>
      <c r="J133" s="3"/>
      <c r="L133" s="3"/>
    </row>
    <row r="134" spans="1:12" x14ac:dyDescent="0.25">
      <c r="A134" s="92">
        <v>16234</v>
      </c>
      <c r="B134" s="93">
        <v>44872</v>
      </c>
      <c r="C134" s="94" t="s">
        <v>3163</v>
      </c>
      <c r="D134" s="92" t="s">
        <v>1504</v>
      </c>
      <c r="E134" s="122"/>
      <c r="F134" s="95">
        <v>100000</v>
      </c>
      <c r="J134" s="3"/>
      <c r="L134" s="3"/>
    </row>
    <row r="135" spans="1:12" x14ac:dyDescent="0.25">
      <c r="A135" s="92">
        <v>16235</v>
      </c>
      <c r="B135" s="93">
        <v>44872</v>
      </c>
      <c r="C135" s="94" t="s">
        <v>3164</v>
      </c>
      <c r="D135" s="92" t="s">
        <v>1504</v>
      </c>
      <c r="E135" s="122"/>
      <c r="F135" s="95">
        <v>100000</v>
      </c>
      <c r="J135" s="3"/>
    </row>
    <row r="136" spans="1:12" x14ac:dyDescent="0.25">
      <c r="A136" s="92">
        <v>16236</v>
      </c>
      <c r="B136" s="93">
        <v>44872</v>
      </c>
      <c r="C136" s="94" t="s">
        <v>3165</v>
      </c>
      <c r="D136" s="92" t="s">
        <v>1504</v>
      </c>
      <c r="E136" s="122"/>
      <c r="F136" s="95">
        <v>100000</v>
      </c>
      <c r="J136" s="3"/>
    </row>
    <row r="137" spans="1:12" x14ac:dyDescent="0.25">
      <c r="A137" s="92">
        <v>16237</v>
      </c>
      <c r="B137" s="93">
        <v>44872</v>
      </c>
      <c r="C137" s="94" t="s">
        <v>3166</v>
      </c>
      <c r="D137" s="92" t="s">
        <v>1504</v>
      </c>
      <c r="E137" s="122"/>
      <c r="F137" s="95">
        <v>100000</v>
      </c>
      <c r="J137" s="3"/>
    </row>
    <row r="138" spans="1:12" x14ac:dyDescent="0.25">
      <c r="A138" s="92">
        <v>16242</v>
      </c>
      <c r="B138" s="93">
        <v>44874</v>
      </c>
      <c r="C138" s="94" t="s">
        <v>3176</v>
      </c>
      <c r="D138" s="92" t="s">
        <v>2557</v>
      </c>
      <c r="E138" s="122"/>
      <c r="F138" s="95">
        <v>38000</v>
      </c>
      <c r="J138" s="3"/>
    </row>
    <row r="139" spans="1:12" x14ac:dyDescent="0.25">
      <c r="A139" s="92">
        <v>16254</v>
      </c>
      <c r="B139" s="93">
        <v>44879</v>
      </c>
      <c r="C139" s="94" t="s">
        <v>3152</v>
      </c>
      <c r="D139" s="92" t="s">
        <v>1504</v>
      </c>
      <c r="E139" s="122"/>
      <c r="F139" s="95">
        <v>100000</v>
      </c>
      <c r="J139" s="3"/>
    </row>
    <row r="140" spans="1:12" x14ac:dyDescent="0.25">
      <c r="A140" s="92">
        <v>16345</v>
      </c>
      <c r="B140" s="93">
        <v>44901</v>
      </c>
      <c r="C140" s="94" t="s">
        <v>3264</v>
      </c>
      <c r="D140" s="92" t="s">
        <v>1939</v>
      </c>
      <c r="E140" s="122"/>
      <c r="F140" s="95">
        <v>30100</v>
      </c>
      <c r="J140" s="3"/>
    </row>
    <row r="141" spans="1:12" x14ac:dyDescent="0.25">
      <c r="A141" s="92">
        <v>16358</v>
      </c>
      <c r="B141" s="93">
        <v>44903</v>
      </c>
      <c r="C141" s="94" t="s">
        <v>3276</v>
      </c>
      <c r="D141" s="92" t="s">
        <v>3277</v>
      </c>
      <c r="E141" s="122"/>
      <c r="F141" s="95">
        <v>22800</v>
      </c>
      <c r="J141" s="3"/>
    </row>
    <row r="142" spans="1:12" x14ac:dyDescent="0.25">
      <c r="A142" s="92">
        <v>16432</v>
      </c>
      <c r="B142" s="93">
        <v>44915</v>
      </c>
      <c r="C142" s="94" t="s">
        <v>3336</v>
      </c>
      <c r="D142" s="92" t="s">
        <v>3337</v>
      </c>
      <c r="E142" s="122"/>
      <c r="F142" s="95">
        <v>12000</v>
      </c>
      <c r="J142" s="3"/>
    </row>
    <row r="143" spans="1:12" x14ac:dyDescent="0.25">
      <c r="A143" s="92">
        <v>16471</v>
      </c>
      <c r="B143" s="93">
        <v>44936</v>
      </c>
      <c r="C143" s="94" t="s">
        <v>3381</v>
      </c>
      <c r="D143" s="92" t="s">
        <v>1688</v>
      </c>
      <c r="E143" s="122"/>
      <c r="F143" s="95">
        <v>10000</v>
      </c>
      <c r="J143" s="3"/>
    </row>
    <row r="144" spans="1:12" x14ac:dyDescent="0.25">
      <c r="A144" s="92">
        <v>16383</v>
      </c>
      <c r="B144" s="93">
        <v>44908</v>
      </c>
      <c r="C144" s="94" t="s">
        <v>3306</v>
      </c>
      <c r="D144" s="92" t="s">
        <v>2609</v>
      </c>
      <c r="E144" s="122"/>
      <c r="F144" s="95">
        <v>58987</v>
      </c>
      <c r="J144" s="3"/>
    </row>
    <row r="145" spans="1:10" x14ac:dyDescent="0.25">
      <c r="A145" s="92"/>
      <c r="B145" s="92"/>
      <c r="C145" s="92"/>
      <c r="D145" s="92"/>
      <c r="E145" s="92"/>
      <c r="F145" s="92"/>
      <c r="J145" s="3"/>
    </row>
    <row r="146" spans="1:10" x14ac:dyDescent="0.25">
      <c r="A146" s="92"/>
      <c r="B146" s="92"/>
      <c r="C146" s="92" t="s">
        <v>99</v>
      </c>
      <c r="D146" s="92"/>
      <c r="E146" s="92"/>
      <c r="F146" s="95">
        <f>SUM(F132:F145)</f>
        <v>814447</v>
      </c>
      <c r="J146" s="3"/>
    </row>
    <row r="147" spans="1:10" x14ac:dyDescent="0.25">
      <c r="J147" s="3"/>
    </row>
    <row r="148" spans="1:10" x14ac:dyDescent="0.25">
      <c r="J148" s="3"/>
    </row>
    <row r="149" spans="1:10" x14ac:dyDescent="0.25">
      <c r="C149" t="s">
        <v>3361</v>
      </c>
      <c r="J149" s="3"/>
    </row>
    <row r="150" spans="1:10" x14ac:dyDescent="0.25">
      <c r="A150">
        <v>16267</v>
      </c>
      <c r="B150" s="81">
        <v>44881</v>
      </c>
      <c r="C150" s="49" t="s">
        <v>3199</v>
      </c>
      <c r="D150" t="s">
        <v>3200</v>
      </c>
      <c r="E150" s="108"/>
      <c r="F150" s="3">
        <v>100000</v>
      </c>
      <c r="J150" s="3"/>
    </row>
    <row r="151" spans="1:10" x14ac:dyDescent="0.25">
      <c r="A151">
        <v>16315</v>
      </c>
      <c r="B151" s="81">
        <v>44896</v>
      </c>
      <c r="C151" s="49" t="s">
        <v>3234</v>
      </c>
      <c r="D151" t="s">
        <v>1896</v>
      </c>
      <c r="E151" s="108"/>
      <c r="F151" s="3">
        <v>7000</v>
      </c>
      <c r="J151" s="3"/>
    </row>
    <row r="152" spans="1:10" x14ac:dyDescent="0.25">
      <c r="A152">
        <v>16318</v>
      </c>
      <c r="B152" s="81">
        <v>44897</v>
      </c>
      <c r="C152" s="49" t="s">
        <v>3236</v>
      </c>
      <c r="D152" t="s">
        <v>3237</v>
      </c>
      <c r="E152" s="108"/>
      <c r="F152" s="3">
        <v>237500</v>
      </c>
      <c r="J152" s="3"/>
    </row>
    <row r="153" spans="1:10" x14ac:dyDescent="0.25">
      <c r="A153">
        <v>16341</v>
      </c>
      <c r="B153" s="81">
        <v>44900</v>
      </c>
      <c r="C153" s="49" t="s">
        <v>3258</v>
      </c>
      <c r="D153" t="s">
        <v>1884</v>
      </c>
      <c r="E153" s="108"/>
      <c r="F153" s="3">
        <v>48364</v>
      </c>
      <c r="J153" s="3"/>
    </row>
    <row r="154" spans="1:10" x14ac:dyDescent="0.25">
      <c r="A154">
        <v>16347</v>
      </c>
      <c r="B154" s="81">
        <v>44901</v>
      </c>
      <c r="C154" s="49" t="s">
        <v>3265</v>
      </c>
      <c r="D154" t="s">
        <v>1939</v>
      </c>
      <c r="E154" s="108"/>
      <c r="F154" s="3">
        <v>100000</v>
      </c>
      <c r="J154" s="3"/>
    </row>
    <row r="155" spans="1:10" x14ac:dyDescent="0.25">
      <c r="A155">
        <v>16348</v>
      </c>
      <c r="B155" s="81">
        <v>44901</v>
      </c>
      <c r="C155" s="49" t="s">
        <v>3266</v>
      </c>
      <c r="D155" t="s">
        <v>3237</v>
      </c>
      <c r="E155" s="108"/>
      <c r="F155" s="3">
        <v>237500</v>
      </c>
      <c r="J155" s="3"/>
    </row>
    <row r="156" spans="1:10" x14ac:dyDescent="0.25">
      <c r="A156">
        <v>16351</v>
      </c>
      <c r="B156" s="81">
        <v>44903</v>
      </c>
      <c r="C156" s="49" t="s">
        <v>3269</v>
      </c>
      <c r="D156" t="s">
        <v>3270</v>
      </c>
      <c r="E156" s="108"/>
      <c r="F156" s="3">
        <v>9500</v>
      </c>
      <c r="J156" s="3"/>
    </row>
    <row r="157" spans="1:10" x14ac:dyDescent="0.25">
      <c r="A157">
        <v>16357</v>
      </c>
      <c r="B157" s="81">
        <v>44903</v>
      </c>
      <c r="C157" s="49" t="s">
        <v>3275</v>
      </c>
      <c r="D157" t="s">
        <v>3237</v>
      </c>
      <c r="E157" s="108"/>
      <c r="F157" s="3">
        <v>104500</v>
      </c>
      <c r="J157" s="3"/>
    </row>
    <row r="158" spans="1:10" x14ac:dyDescent="0.25">
      <c r="A158">
        <v>16364</v>
      </c>
      <c r="B158" s="81">
        <v>44908</v>
      </c>
      <c r="C158" s="49" t="s">
        <v>3287</v>
      </c>
      <c r="D158" t="s">
        <v>2663</v>
      </c>
      <c r="E158" s="108"/>
      <c r="F158" s="3">
        <v>40850</v>
      </c>
      <c r="J158" s="3"/>
    </row>
    <row r="159" spans="1:10" x14ac:dyDescent="0.25">
      <c r="A159">
        <v>16365</v>
      </c>
      <c r="B159" s="81">
        <v>44908</v>
      </c>
      <c r="C159" s="49" t="s">
        <v>3290</v>
      </c>
      <c r="D159" t="s">
        <v>3291</v>
      </c>
      <c r="E159" s="108"/>
      <c r="F159" s="3">
        <v>10000</v>
      </c>
      <c r="J159" s="3"/>
    </row>
    <row r="160" spans="1:10" x14ac:dyDescent="0.25">
      <c r="A160">
        <v>16366</v>
      </c>
      <c r="B160" s="81">
        <v>44908</v>
      </c>
      <c r="C160" s="49" t="s">
        <v>3288</v>
      </c>
      <c r="D160" t="s">
        <v>3289</v>
      </c>
      <c r="E160" s="108"/>
      <c r="F160" s="3">
        <v>9500</v>
      </c>
      <c r="J160" s="3"/>
    </row>
    <row r="161" spans="1:10" x14ac:dyDescent="0.25">
      <c r="A161">
        <v>16367</v>
      </c>
      <c r="B161" s="81">
        <v>44908</v>
      </c>
      <c r="C161" s="49" t="s">
        <v>3292</v>
      </c>
      <c r="D161" t="s">
        <v>1939</v>
      </c>
      <c r="E161" s="108"/>
      <c r="F161" s="3">
        <v>33700</v>
      </c>
      <c r="J161" s="3"/>
    </row>
    <row r="162" spans="1:10" x14ac:dyDescent="0.25">
      <c r="A162">
        <v>16368</v>
      </c>
      <c r="B162" s="81">
        <v>44908</v>
      </c>
      <c r="C162" s="49" t="s">
        <v>3293</v>
      </c>
      <c r="D162" t="s">
        <v>2665</v>
      </c>
      <c r="E162" s="108"/>
      <c r="F162" s="3">
        <v>146832</v>
      </c>
      <c r="J162" s="3"/>
    </row>
    <row r="163" spans="1:10" x14ac:dyDescent="0.25">
      <c r="A163">
        <v>16369</v>
      </c>
      <c r="B163" s="81">
        <v>44908</v>
      </c>
      <c r="C163" s="49" t="s">
        <v>3294</v>
      </c>
      <c r="D163" t="s">
        <v>3270</v>
      </c>
      <c r="E163" s="108"/>
      <c r="F163" s="3">
        <v>9500</v>
      </c>
      <c r="J163" s="3"/>
    </row>
    <row r="164" spans="1:10" x14ac:dyDescent="0.25">
      <c r="A164">
        <v>16370</v>
      </c>
      <c r="B164" s="81">
        <v>44908</v>
      </c>
      <c r="C164" s="49" t="s">
        <v>3295</v>
      </c>
      <c r="D164" t="s">
        <v>3296</v>
      </c>
      <c r="E164" s="108"/>
      <c r="F164" s="3">
        <v>19570</v>
      </c>
      <c r="J164" s="3"/>
    </row>
    <row r="165" spans="1:10" x14ac:dyDescent="0.25">
      <c r="A165">
        <v>16373</v>
      </c>
      <c r="B165" s="81">
        <v>44908</v>
      </c>
      <c r="C165" s="49" t="s">
        <v>3297</v>
      </c>
      <c r="D165" t="s">
        <v>1939</v>
      </c>
      <c r="E165" s="108"/>
      <c r="F165" s="3">
        <v>155000</v>
      </c>
      <c r="J165" s="3"/>
    </row>
    <row r="166" spans="1:10" x14ac:dyDescent="0.25">
      <c r="A166">
        <v>16374</v>
      </c>
      <c r="B166" s="81">
        <v>44908</v>
      </c>
      <c r="C166" s="49" t="s">
        <v>3298</v>
      </c>
      <c r="D166" t="s">
        <v>3299</v>
      </c>
      <c r="E166" s="108"/>
      <c r="F166" s="3">
        <v>25000</v>
      </c>
      <c r="J166" s="3"/>
    </row>
    <row r="167" spans="1:10" x14ac:dyDescent="0.25">
      <c r="A167">
        <v>16375</v>
      </c>
      <c r="B167" s="81">
        <v>44908</v>
      </c>
      <c r="C167" s="49" t="s">
        <v>3300</v>
      </c>
      <c r="D167" t="s">
        <v>2098</v>
      </c>
      <c r="E167" s="108"/>
      <c r="F167" s="3">
        <v>78850</v>
      </c>
      <c r="J167" s="3"/>
    </row>
    <row r="168" spans="1:10" x14ac:dyDescent="0.25">
      <c r="A168">
        <v>16376</v>
      </c>
      <c r="B168" s="81">
        <v>44908</v>
      </c>
      <c r="C168" s="49" t="s">
        <v>3301</v>
      </c>
      <c r="D168" t="s">
        <v>1937</v>
      </c>
      <c r="E168" s="108"/>
      <c r="F168" s="3">
        <v>22800</v>
      </c>
      <c r="J168" s="3"/>
    </row>
    <row r="169" spans="1:10" x14ac:dyDescent="0.25">
      <c r="A169" s="92">
        <v>16378</v>
      </c>
      <c r="B169" s="93">
        <v>44908</v>
      </c>
      <c r="C169" s="94" t="s">
        <v>3378</v>
      </c>
      <c r="D169" s="92" t="s">
        <v>1986</v>
      </c>
      <c r="E169" s="122"/>
      <c r="F169" s="95">
        <v>50000</v>
      </c>
      <c r="J169" s="3"/>
    </row>
    <row r="170" spans="1:10" x14ac:dyDescent="0.25">
      <c r="A170">
        <v>16377</v>
      </c>
      <c r="B170" s="81">
        <v>44908</v>
      </c>
      <c r="C170" s="49" t="s">
        <v>3290</v>
      </c>
      <c r="D170" t="s">
        <v>3302</v>
      </c>
      <c r="E170" s="108"/>
      <c r="F170" s="3">
        <v>20000</v>
      </c>
      <c r="J170" s="3"/>
    </row>
    <row r="171" spans="1:10" x14ac:dyDescent="0.25">
      <c r="A171">
        <v>16379</v>
      </c>
      <c r="B171" s="81">
        <v>44908</v>
      </c>
      <c r="C171" s="49" t="s">
        <v>3297</v>
      </c>
      <c r="D171" t="s">
        <v>1935</v>
      </c>
      <c r="E171" s="108"/>
      <c r="F171" s="3">
        <v>47500</v>
      </c>
      <c r="J171" s="3"/>
    </row>
    <row r="172" spans="1:10" x14ac:dyDescent="0.25">
      <c r="A172">
        <v>16380</v>
      </c>
      <c r="B172" s="81">
        <v>44908</v>
      </c>
      <c r="C172" s="49" t="s">
        <v>3303</v>
      </c>
      <c r="D172" t="s">
        <v>3237</v>
      </c>
      <c r="E172" s="108"/>
      <c r="F172" s="3">
        <v>29925</v>
      </c>
      <c r="J172" s="3"/>
    </row>
    <row r="173" spans="1:10" x14ac:dyDescent="0.25">
      <c r="A173">
        <v>16395</v>
      </c>
      <c r="B173" s="81">
        <v>44910</v>
      </c>
      <c r="C173" s="49" t="s">
        <v>3315</v>
      </c>
      <c r="D173" t="s">
        <v>2133</v>
      </c>
      <c r="E173" s="108"/>
      <c r="F173" s="3">
        <v>19000</v>
      </c>
      <c r="J173" s="3"/>
    </row>
    <row r="174" spans="1:10" x14ac:dyDescent="0.25">
      <c r="A174">
        <v>16446</v>
      </c>
      <c r="B174" s="81">
        <v>44922</v>
      </c>
      <c r="C174" s="49" t="s">
        <v>3350</v>
      </c>
      <c r="D174" t="s">
        <v>169</v>
      </c>
      <c r="E174" s="108"/>
      <c r="F174" s="3">
        <v>7232</v>
      </c>
      <c r="J174" s="3"/>
    </row>
    <row r="175" spans="1:10" x14ac:dyDescent="0.25">
      <c r="A175" s="92">
        <v>16459</v>
      </c>
      <c r="B175" s="93">
        <v>44923</v>
      </c>
      <c r="C175" s="94" t="s">
        <v>3363</v>
      </c>
      <c r="D175" s="92" t="s">
        <v>1884</v>
      </c>
      <c r="E175" s="122"/>
      <c r="F175" s="95">
        <v>101135</v>
      </c>
      <c r="J175" s="3"/>
    </row>
    <row r="176" spans="1:10" x14ac:dyDescent="0.25">
      <c r="A176" s="92">
        <v>16460</v>
      </c>
      <c r="B176" s="93">
        <v>44923</v>
      </c>
      <c r="C176" s="94" t="s">
        <v>3364</v>
      </c>
      <c r="D176" s="92" t="s">
        <v>3365</v>
      </c>
      <c r="E176" s="122"/>
      <c r="F176" s="95">
        <v>91820</v>
      </c>
      <c r="J176" s="3"/>
    </row>
    <row r="177" spans="1:10" x14ac:dyDescent="0.25">
      <c r="A177" s="92">
        <v>16461</v>
      </c>
      <c r="B177" s="93">
        <v>44923</v>
      </c>
      <c r="C177" s="94" t="s">
        <v>3366</v>
      </c>
      <c r="D177" s="92" t="s">
        <v>3367</v>
      </c>
      <c r="E177" s="122"/>
      <c r="F177" s="95">
        <v>30000</v>
      </c>
      <c r="J177" s="3"/>
    </row>
    <row r="178" spans="1:10" x14ac:dyDescent="0.25">
      <c r="J178" s="3"/>
    </row>
    <row r="179" spans="1:10" x14ac:dyDescent="0.25">
      <c r="F179" s="3">
        <f>SUM(F150:F178)</f>
        <v>1792578</v>
      </c>
      <c r="J179" s="3"/>
    </row>
    <row r="180" spans="1:10" x14ac:dyDescent="0.25">
      <c r="J180" s="3"/>
    </row>
    <row r="181" spans="1:10" x14ac:dyDescent="0.25">
      <c r="C181" t="s">
        <v>3388</v>
      </c>
      <c r="J181" s="3"/>
    </row>
    <row r="182" spans="1:10" x14ac:dyDescent="0.25">
      <c r="B182" s="81">
        <v>44897</v>
      </c>
      <c r="C182" s="49" t="s">
        <v>41</v>
      </c>
      <c r="D182" t="s">
        <v>3265</v>
      </c>
      <c r="E182" s="108">
        <v>23000</v>
      </c>
      <c r="F182" s="3"/>
      <c r="J182" s="3"/>
    </row>
    <row r="183" spans="1:10" x14ac:dyDescent="0.25">
      <c r="B183" s="81">
        <v>44897</v>
      </c>
      <c r="C183" s="49" t="s">
        <v>41</v>
      </c>
      <c r="D183" t="s">
        <v>3265</v>
      </c>
      <c r="E183" s="108">
        <v>3000</v>
      </c>
      <c r="F183" s="3"/>
      <c r="J183" s="3"/>
    </row>
    <row r="184" spans="1:10" x14ac:dyDescent="0.25">
      <c r="B184" s="81">
        <v>44900</v>
      </c>
      <c r="C184" s="49" t="s">
        <v>41</v>
      </c>
      <c r="D184" t="s">
        <v>3265</v>
      </c>
      <c r="E184" s="108">
        <v>6000</v>
      </c>
      <c r="F184" s="3"/>
      <c r="J184" s="3"/>
    </row>
    <row r="185" spans="1:10" x14ac:dyDescent="0.25">
      <c r="B185" s="81">
        <v>44901</v>
      </c>
      <c r="C185" s="49" t="s">
        <v>41</v>
      </c>
      <c r="D185" t="s">
        <v>3265</v>
      </c>
      <c r="E185" s="108">
        <v>5000</v>
      </c>
      <c r="J185" s="3"/>
    </row>
    <row r="186" spans="1:10" x14ac:dyDescent="0.25">
      <c r="B186" s="81">
        <v>44901</v>
      </c>
      <c r="C186" s="49" t="s">
        <v>41</v>
      </c>
      <c r="D186" t="s">
        <v>3265</v>
      </c>
      <c r="E186" s="108">
        <v>35000</v>
      </c>
      <c r="J186" s="3"/>
    </row>
    <row r="187" spans="1:10" x14ac:dyDescent="0.25">
      <c r="B187" s="81">
        <v>44901</v>
      </c>
      <c r="C187" s="49" t="s">
        <v>41</v>
      </c>
      <c r="D187" t="s">
        <v>3265</v>
      </c>
      <c r="E187" s="108">
        <v>12000</v>
      </c>
      <c r="J187" s="3"/>
    </row>
    <row r="188" spans="1:10" x14ac:dyDescent="0.25">
      <c r="B188" s="81">
        <v>44901</v>
      </c>
      <c r="C188" s="49" t="s">
        <v>41</v>
      </c>
      <c r="D188" t="s">
        <v>3265</v>
      </c>
      <c r="E188" s="108">
        <v>2500</v>
      </c>
      <c r="J188" s="3"/>
    </row>
    <row r="189" spans="1:10" x14ac:dyDescent="0.25">
      <c r="B189" s="81">
        <v>44901</v>
      </c>
      <c r="C189" s="49" t="s">
        <v>41</v>
      </c>
      <c r="D189" t="s">
        <v>3265</v>
      </c>
      <c r="E189" s="108">
        <v>15000</v>
      </c>
      <c r="J189" s="3"/>
    </row>
    <row r="190" spans="1:10" x14ac:dyDescent="0.25">
      <c r="B190" s="81">
        <v>44902</v>
      </c>
      <c r="C190" s="49" t="s">
        <v>41</v>
      </c>
      <c r="D190" t="s">
        <v>3265</v>
      </c>
      <c r="E190" s="108">
        <v>9000</v>
      </c>
      <c r="J190" s="3"/>
    </row>
    <row r="191" spans="1:10" x14ac:dyDescent="0.25">
      <c r="B191" s="81">
        <v>44902</v>
      </c>
      <c r="C191" s="49" t="s">
        <v>41</v>
      </c>
      <c r="D191" t="s">
        <v>3265</v>
      </c>
      <c r="E191" s="108">
        <v>3000</v>
      </c>
      <c r="J191" s="3"/>
    </row>
    <row r="192" spans="1:10" x14ac:dyDescent="0.25">
      <c r="B192" s="81">
        <v>44904</v>
      </c>
      <c r="C192" s="49" t="s">
        <v>41</v>
      </c>
      <c r="D192" t="s">
        <v>3265</v>
      </c>
      <c r="E192" s="108">
        <v>11000</v>
      </c>
      <c r="J192" s="3"/>
    </row>
    <row r="193" spans="1:10" x14ac:dyDescent="0.25">
      <c r="B193" s="81">
        <v>44904</v>
      </c>
      <c r="C193" s="49" t="s">
        <v>41</v>
      </c>
      <c r="D193" t="s">
        <v>3284</v>
      </c>
      <c r="E193" s="108"/>
      <c r="J193" s="3"/>
    </row>
    <row r="194" spans="1:10" x14ac:dyDescent="0.25">
      <c r="B194" s="81">
        <v>44904</v>
      </c>
      <c r="C194" s="49" t="s">
        <v>41</v>
      </c>
      <c r="D194" t="s">
        <v>3265</v>
      </c>
      <c r="E194" s="108">
        <v>5000</v>
      </c>
      <c r="J194" s="3"/>
    </row>
    <row r="195" spans="1:10" x14ac:dyDescent="0.25">
      <c r="B195" s="81">
        <v>44904</v>
      </c>
      <c r="C195" s="49" t="s">
        <v>41</v>
      </c>
      <c r="D195" t="s">
        <v>3265</v>
      </c>
      <c r="E195" s="108">
        <v>3000</v>
      </c>
      <c r="J195" s="3"/>
    </row>
    <row r="196" spans="1:10" x14ac:dyDescent="0.25">
      <c r="B196" s="81">
        <v>44904</v>
      </c>
      <c r="C196" s="49" t="s">
        <v>41</v>
      </c>
      <c r="D196" t="s">
        <v>3265</v>
      </c>
      <c r="E196" s="108">
        <v>5000</v>
      </c>
      <c r="J196" s="3"/>
    </row>
    <row r="197" spans="1:10" x14ac:dyDescent="0.25">
      <c r="B197" s="81">
        <v>44904</v>
      </c>
      <c r="C197" s="49" t="s">
        <v>41</v>
      </c>
      <c r="D197" t="s">
        <v>3265</v>
      </c>
      <c r="E197" s="108">
        <v>300000</v>
      </c>
      <c r="J197" s="3"/>
    </row>
    <row r="198" spans="1:10" x14ac:dyDescent="0.25">
      <c r="B198" s="81">
        <v>44923</v>
      </c>
      <c r="C198" s="49" t="s">
        <v>41</v>
      </c>
      <c r="D198" t="s">
        <v>41</v>
      </c>
      <c r="E198" s="108">
        <v>1000000</v>
      </c>
      <c r="J198" s="3"/>
    </row>
    <row r="199" spans="1:10" x14ac:dyDescent="0.25">
      <c r="J199" s="3"/>
    </row>
    <row r="200" spans="1:10" x14ac:dyDescent="0.25">
      <c r="J200" s="3"/>
    </row>
    <row r="201" spans="1:10" x14ac:dyDescent="0.25">
      <c r="J201" s="3"/>
    </row>
    <row r="202" spans="1:10" x14ac:dyDescent="0.25">
      <c r="E202" s="126">
        <f>SUM(E182:E201)</f>
        <v>1437500</v>
      </c>
      <c r="J202" s="3"/>
    </row>
    <row r="203" spans="1:10" x14ac:dyDescent="0.25">
      <c r="J203" s="3"/>
    </row>
    <row r="204" spans="1:10" ht="57" customHeight="1" x14ac:dyDescent="0.25">
      <c r="J204" s="3"/>
    </row>
    <row r="205" spans="1:10" ht="13.5" customHeight="1" x14ac:dyDescent="0.25">
      <c r="C205" t="s">
        <v>3578</v>
      </c>
      <c r="J205" s="3"/>
    </row>
    <row r="206" spans="1:10" x14ac:dyDescent="0.25">
      <c r="J206" s="3"/>
    </row>
    <row r="207" spans="1:10" x14ac:dyDescent="0.25">
      <c r="A207" s="129"/>
      <c r="B207" s="129"/>
      <c r="C207" s="129" t="s">
        <v>3580</v>
      </c>
      <c r="D207" s="129"/>
      <c r="E207" s="129"/>
      <c r="F207" s="129"/>
      <c r="J207" s="3"/>
    </row>
    <row r="208" spans="1:10" x14ac:dyDescent="0.25">
      <c r="A208" s="92">
        <v>16320</v>
      </c>
      <c r="B208" s="93">
        <v>44897</v>
      </c>
      <c r="C208" s="94" t="s">
        <v>3238</v>
      </c>
      <c r="D208" s="92" t="s">
        <v>1939</v>
      </c>
      <c r="E208" s="122"/>
      <c r="F208" s="95">
        <v>100000</v>
      </c>
      <c r="J208" s="3"/>
    </row>
    <row r="209" spans="1:10" x14ac:dyDescent="0.25">
      <c r="A209" s="92">
        <v>16323</v>
      </c>
      <c r="B209" s="93">
        <v>44897</v>
      </c>
      <c r="C209" s="94" t="s">
        <v>3238</v>
      </c>
      <c r="D209" s="92" t="s">
        <v>1939</v>
      </c>
      <c r="E209" s="122"/>
      <c r="F209" s="95">
        <v>100000</v>
      </c>
      <c r="J209" s="3"/>
    </row>
    <row r="210" spans="1:10" x14ac:dyDescent="0.25">
      <c r="A210" s="92">
        <v>16392</v>
      </c>
      <c r="B210" s="93">
        <v>44910</v>
      </c>
      <c r="C210" s="94" t="s">
        <v>3312</v>
      </c>
      <c r="D210" s="92" t="s">
        <v>1939</v>
      </c>
      <c r="E210" s="122"/>
      <c r="F210" s="95">
        <v>100000</v>
      </c>
      <c r="J210" s="3"/>
    </row>
    <row r="211" spans="1:10" x14ac:dyDescent="0.25">
      <c r="A211" s="92">
        <v>16433</v>
      </c>
      <c r="B211" s="93">
        <v>44915</v>
      </c>
      <c r="C211" s="94" t="s">
        <v>3338</v>
      </c>
      <c r="D211" s="92" t="s">
        <v>1939</v>
      </c>
      <c r="E211" s="122"/>
      <c r="F211" s="95">
        <v>60000</v>
      </c>
      <c r="J211" s="3"/>
    </row>
    <row r="212" spans="1:10" x14ac:dyDescent="0.25">
      <c r="A212" s="92">
        <v>16467</v>
      </c>
      <c r="B212" s="93">
        <v>44929</v>
      </c>
      <c r="C212" s="94" t="s">
        <v>2036</v>
      </c>
      <c r="D212" s="92" t="s">
        <v>3376</v>
      </c>
      <c r="E212" s="122"/>
      <c r="F212" s="95">
        <v>10000</v>
      </c>
      <c r="J212" s="3"/>
    </row>
    <row r="213" spans="1:10" x14ac:dyDescent="0.25">
      <c r="A213" s="92">
        <v>16468</v>
      </c>
      <c r="B213" s="93">
        <v>44929</v>
      </c>
      <c r="C213" s="94" t="s">
        <v>3377</v>
      </c>
      <c r="D213" s="92" t="s">
        <v>1939</v>
      </c>
      <c r="E213" s="122"/>
      <c r="F213" s="95">
        <v>100000</v>
      </c>
      <c r="J213" s="3"/>
    </row>
    <row r="214" spans="1:10" x14ac:dyDescent="0.25">
      <c r="A214" s="92">
        <v>16469</v>
      </c>
      <c r="B214" s="93">
        <v>44931</v>
      </c>
      <c r="C214" s="94" t="s">
        <v>3377</v>
      </c>
      <c r="D214" s="92" t="s">
        <v>1939</v>
      </c>
      <c r="E214" s="122"/>
      <c r="F214" s="95">
        <v>100000</v>
      </c>
      <c r="J214" s="3"/>
    </row>
    <row r="215" spans="1:10" x14ac:dyDescent="0.25">
      <c r="A215" s="92">
        <v>16470</v>
      </c>
      <c r="B215" s="93">
        <v>44567</v>
      </c>
      <c r="C215" s="94" t="s">
        <v>1960</v>
      </c>
      <c r="D215" s="92" t="s">
        <v>3380</v>
      </c>
      <c r="E215" s="122"/>
      <c r="F215" s="95">
        <v>73760</v>
      </c>
    </row>
    <row r="216" spans="1:10" x14ac:dyDescent="0.25">
      <c r="A216" s="92">
        <v>16472</v>
      </c>
      <c r="B216" s="93">
        <v>44937</v>
      </c>
      <c r="C216" s="94" t="s">
        <v>2036</v>
      </c>
      <c r="D216" s="92" t="s">
        <v>3383</v>
      </c>
      <c r="E216" s="122"/>
      <c r="F216" s="95">
        <v>10000</v>
      </c>
      <c r="J216" s="3"/>
    </row>
    <row r="217" spans="1:10" x14ac:dyDescent="0.25">
      <c r="A217" s="92">
        <v>16473</v>
      </c>
      <c r="B217" s="93">
        <v>44937</v>
      </c>
      <c r="C217" s="94" t="s">
        <v>2848</v>
      </c>
      <c r="D217" s="92" t="s">
        <v>3384</v>
      </c>
      <c r="E217" s="122"/>
      <c r="F217" s="95">
        <v>20000</v>
      </c>
    </row>
    <row r="218" spans="1:10" x14ac:dyDescent="0.25">
      <c r="A218" s="92">
        <v>16487</v>
      </c>
      <c r="B218" s="93">
        <v>44949</v>
      </c>
      <c r="C218" s="94" t="s">
        <v>3399</v>
      </c>
      <c r="D218" s="92" t="s">
        <v>3240</v>
      </c>
      <c r="E218" s="122"/>
      <c r="F218" s="95">
        <v>13650</v>
      </c>
    </row>
    <row r="219" spans="1:10" x14ac:dyDescent="0.25">
      <c r="A219" s="92">
        <v>16500</v>
      </c>
      <c r="B219" s="93">
        <v>44957</v>
      </c>
      <c r="C219" s="94" t="s">
        <v>3409</v>
      </c>
      <c r="D219" s="92" t="s">
        <v>2085</v>
      </c>
      <c r="E219" s="122"/>
      <c r="F219" s="95">
        <v>38000</v>
      </c>
    </row>
    <row r="220" spans="1:10" x14ac:dyDescent="0.25">
      <c r="A220" s="92">
        <v>16501</v>
      </c>
      <c r="B220" s="93">
        <v>44957</v>
      </c>
      <c r="C220" s="94" t="s">
        <v>3410</v>
      </c>
      <c r="D220" s="92" t="s">
        <v>3181</v>
      </c>
      <c r="E220" s="122"/>
      <c r="F220" s="95">
        <v>50000</v>
      </c>
    </row>
    <row r="221" spans="1:10" x14ac:dyDescent="0.25">
      <c r="A221" s="92">
        <v>16526</v>
      </c>
      <c r="B221" s="93">
        <v>44958</v>
      </c>
      <c r="C221" s="94" t="s">
        <v>157</v>
      </c>
      <c r="D221" s="92" t="s">
        <v>3421</v>
      </c>
      <c r="E221" s="122"/>
      <c r="F221" s="95">
        <v>5000</v>
      </c>
    </row>
    <row r="222" spans="1:10" x14ac:dyDescent="0.25">
      <c r="A222" s="92">
        <v>16529</v>
      </c>
      <c r="B222" s="93">
        <v>44958</v>
      </c>
      <c r="C222" s="94" t="s">
        <v>157</v>
      </c>
      <c r="D222" s="92" t="s">
        <v>3429</v>
      </c>
      <c r="E222" s="122"/>
      <c r="F222" s="95">
        <v>10000</v>
      </c>
    </row>
    <row r="223" spans="1:10" x14ac:dyDescent="0.25">
      <c r="A223" s="92">
        <v>16530</v>
      </c>
      <c r="B223" s="93">
        <v>44958</v>
      </c>
      <c r="C223" s="94" t="s">
        <v>157</v>
      </c>
      <c r="D223" s="92" t="s">
        <v>2411</v>
      </c>
      <c r="E223" s="122"/>
      <c r="F223" s="95">
        <v>10000</v>
      </c>
    </row>
    <row r="224" spans="1:10" x14ac:dyDescent="0.25">
      <c r="A224" s="92">
        <v>15533</v>
      </c>
      <c r="B224" s="93">
        <v>44958</v>
      </c>
      <c r="C224" s="94" t="s">
        <v>3426</v>
      </c>
      <c r="D224" s="92" t="s">
        <v>3427</v>
      </c>
      <c r="E224" s="122"/>
      <c r="F224" s="95">
        <v>15000</v>
      </c>
    </row>
    <row r="225" spans="1:6" x14ac:dyDescent="0.25">
      <c r="A225" s="92">
        <v>16537</v>
      </c>
      <c r="B225" s="93">
        <v>44960</v>
      </c>
      <c r="C225" s="94" t="s">
        <v>3436</v>
      </c>
      <c r="D225" s="92" t="s">
        <v>3437</v>
      </c>
      <c r="E225" s="122"/>
      <c r="F225" s="95">
        <v>14000</v>
      </c>
    </row>
    <row r="226" spans="1:6" x14ac:dyDescent="0.25">
      <c r="A226" s="92">
        <v>16538</v>
      </c>
      <c r="B226" s="93">
        <v>44960</v>
      </c>
      <c r="C226" s="94" t="s">
        <v>2848</v>
      </c>
      <c r="D226" s="92" t="s">
        <v>3438</v>
      </c>
      <c r="E226" s="122"/>
      <c r="F226" s="95">
        <v>10000</v>
      </c>
    </row>
    <row r="227" spans="1:6" x14ac:dyDescent="0.25">
      <c r="A227" s="92">
        <v>16539</v>
      </c>
      <c r="B227" s="93">
        <v>44960</v>
      </c>
      <c r="C227" s="94" t="s">
        <v>3432</v>
      </c>
      <c r="D227" s="92" t="s">
        <v>3433</v>
      </c>
      <c r="E227" s="122"/>
      <c r="F227" s="95">
        <v>11400</v>
      </c>
    </row>
    <row r="228" spans="1:6" x14ac:dyDescent="0.25">
      <c r="A228" s="92">
        <v>16540</v>
      </c>
      <c r="B228" s="93">
        <v>44960</v>
      </c>
      <c r="C228" s="94" t="s">
        <v>2848</v>
      </c>
      <c r="D228" s="92" t="s">
        <v>2518</v>
      </c>
      <c r="E228" s="122"/>
      <c r="F228" s="95">
        <v>10000</v>
      </c>
    </row>
    <row r="229" spans="1:6" x14ac:dyDescent="0.25">
      <c r="A229" s="92">
        <v>16553</v>
      </c>
      <c r="B229" s="93">
        <v>44965</v>
      </c>
      <c r="C229" s="94" t="s">
        <v>3452</v>
      </c>
      <c r="D229" s="92" t="s">
        <v>3453</v>
      </c>
      <c r="E229" s="122"/>
      <c r="F229" s="95">
        <v>30600</v>
      </c>
    </row>
    <row r="230" spans="1:6" x14ac:dyDescent="0.25">
      <c r="A230" s="92">
        <v>16551</v>
      </c>
      <c r="B230" s="93">
        <v>44965</v>
      </c>
      <c r="C230" s="94" t="s">
        <v>1722</v>
      </c>
      <c r="D230" s="92" t="s">
        <v>1495</v>
      </c>
      <c r="E230" s="122"/>
      <c r="F230" s="95">
        <v>10000</v>
      </c>
    </row>
    <row r="231" spans="1:6" x14ac:dyDescent="0.25">
      <c r="A231" s="92">
        <v>16552</v>
      </c>
      <c r="B231" s="93">
        <v>44965</v>
      </c>
      <c r="C231" s="94" t="s">
        <v>3451</v>
      </c>
      <c r="D231" s="92" t="s">
        <v>1975</v>
      </c>
      <c r="E231" s="122"/>
      <c r="F231" s="95">
        <v>11950</v>
      </c>
    </row>
    <row r="232" spans="1:6" x14ac:dyDescent="0.25">
      <c r="A232" s="92">
        <v>16556</v>
      </c>
      <c r="B232" s="93">
        <v>44971</v>
      </c>
      <c r="C232" s="94" t="s">
        <v>2036</v>
      </c>
      <c r="D232" s="92" t="s">
        <v>3455</v>
      </c>
      <c r="E232" s="122"/>
      <c r="F232" s="95">
        <v>10000</v>
      </c>
    </row>
    <row r="233" spans="1:6" x14ac:dyDescent="0.25">
      <c r="A233" s="92">
        <v>16557</v>
      </c>
      <c r="B233" s="93">
        <v>44972</v>
      </c>
      <c r="C233" s="94" t="s">
        <v>1722</v>
      </c>
      <c r="D233" s="92" t="s">
        <v>3456</v>
      </c>
      <c r="E233" s="122"/>
      <c r="F233" s="95">
        <v>5000</v>
      </c>
    </row>
    <row r="234" spans="1:6" x14ac:dyDescent="0.25">
      <c r="A234" s="92">
        <v>16561</v>
      </c>
      <c r="B234" s="93">
        <v>44977</v>
      </c>
      <c r="C234" s="94" t="s">
        <v>1722</v>
      </c>
      <c r="D234" s="92" t="s">
        <v>3462</v>
      </c>
      <c r="E234" s="122"/>
      <c r="F234" s="95">
        <v>5000</v>
      </c>
    </row>
    <row r="235" spans="1:6" x14ac:dyDescent="0.25">
      <c r="A235" s="92">
        <v>16596</v>
      </c>
      <c r="B235" s="93">
        <v>44984</v>
      </c>
      <c r="C235" s="94" t="s">
        <v>2036</v>
      </c>
      <c r="D235" s="92" t="s">
        <v>3545</v>
      </c>
      <c r="E235" s="122"/>
      <c r="F235" s="95">
        <v>10000</v>
      </c>
    </row>
    <row r="236" spans="1:6" x14ac:dyDescent="0.25">
      <c r="A236" s="92">
        <v>16606</v>
      </c>
      <c r="B236" s="93">
        <v>44986</v>
      </c>
      <c r="C236" s="94" t="s">
        <v>1722</v>
      </c>
      <c r="D236" s="92" t="s">
        <v>3495</v>
      </c>
      <c r="E236" s="122"/>
      <c r="F236" s="95">
        <v>10000</v>
      </c>
    </row>
    <row r="237" spans="1:6" x14ac:dyDescent="0.25">
      <c r="A237" s="92">
        <v>16612</v>
      </c>
      <c r="B237" s="93">
        <v>44986</v>
      </c>
      <c r="C237" s="94" t="s">
        <v>3501</v>
      </c>
      <c r="D237" s="92" t="s">
        <v>2177</v>
      </c>
      <c r="E237" s="122"/>
      <c r="F237" s="95">
        <v>5000</v>
      </c>
    </row>
    <row r="238" spans="1:6" x14ac:dyDescent="0.25">
      <c r="A238" s="92">
        <v>16619</v>
      </c>
      <c r="B238" s="93">
        <v>44992</v>
      </c>
      <c r="C238" s="94" t="s">
        <v>3219</v>
      </c>
      <c r="D238" s="92" t="s">
        <v>3509</v>
      </c>
      <c r="E238" s="122"/>
      <c r="F238" s="95">
        <v>30000</v>
      </c>
    </row>
    <row r="239" spans="1:6" x14ac:dyDescent="0.25">
      <c r="A239" s="92">
        <v>16618</v>
      </c>
      <c r="B239" s="93">
        <v>44987</v>
      </c>
      <c r="C239" s="94" t="s">
        <v>3496</v>
      </c>
      <c r="D239" s="92" t="s">
        <v>3508</v>
      </c>
      <c r="E239" s="122"/>
      <c r="F239" s="95">
        <v>10000</v>
      </c>
    </row>
    <row r="240" spans="1:6" x14ac:dyDescent="0.25">
      <c r="A240" s="92">
        <v>16627</v>
      </c>
      <c r="B240" s="93">
        <v>44998</v>
      </c>
      <c r="C240" s="94" t="s">
        <v>2036</v>
      </c>
      <c r="D240" s="92" t="s">
        <v>3519</v>
      </c>
      <c r="E240" s="122"/>
      <c r="F240" s="95">
        <v>5000</v>
      </c>
    </row>
    <row r="241" spans="1:10" x14ac:dyDescent="0.25">
      <c r="A241" s="92"/>
      <c r="B241" s="92"/>
      <c r="C241" s="92"/>
      <c r="D241" s="92" t="s">
        <v>99</v>
      </c>
      <c r="E241" s="92"/>
      <c r="F241" s="95">
        <f>SUM(F208:F240)</f>
        <v>1003360</v>
      </c>
    </row>
    <row r="243" spans="1:10" x14ac:dyDescent="0.25">
      <c r="C243" t="s">
        <v>100</v>
      </c>
      <c r="E243" s="3" t="s">
        <v>3579</v>
      </c>
    </row>
    <row r="244" spans="1:10" x14ac:dyDescent="0.25">
      <c r="C244" t="s">
        <v>2147</v>
      </c>
      <c r="E244" s="3" t="s">
        <v>2149</v>
      </c>
    </row>
    <row r="247" spans="1:10" ht="57" customHeight="1" x14ac:dyDescent="0.25">
      <c r="J247" s="3"/>
    </row>
    <row r="248" spans="1:10" ht="13.5" customHeight="1" x14ac:dyDescent="0.25">
      <c r="C248" t="s">
        <v>3578</v>
      </c>
      <c r="J248" s="3"/>
    </row>
    <row r="249" spans="1:10" x14ac:dyDescent="0.25">
      <c r="J249" s="3"/>
    </row>
    <row r="250" spans="1:10" x14ac:dyDescent="0.25">
      <c r="A250" s="129"/>
      <c r="B250" s="129"/>
      <c r="C250" s="129" t="s">
        <v>3583</v>
      </c>
      <c r="D250" s="129"/>
      <c r="E250" s="129"/>
      <c r="F250" s="129"/>
      <c r="J250" s="3"/>
    </row>
    <row r="251" spans="1:10" ht="9" customHeight="1" x14ac:dyDescent="0.25"/>
    <row r="252" spans="1:10" x14ac:dyDescent="0.25">
      <c r="A252" s="92">
        <v>16595</v>
      </c>
      <c r="B252" s="93">
        <v>44984</v>
      </c>
      <c r="C252" s="94" t="s">
        <v>3484</v>
      </c>
      <c r="D252" s="92" t="s">
        <v>1939</v>
      </c>
      <c r="E252" s="122"/>
      <c r="F252" s="95">
        <v>10000</v>
      </c>
    </row>
    <row r="253" spans="1:10" x14ac:dyDescent="0.25">
      <c r="A253" s="92">
        <v>16671</v>
      </c>
      <c r="B253" s="93">
        <v>45013</v>
      </c>
      <c r="C253" s="94" t="s">
        <v>3582</v>
      </c>
      <c r="D253" s="92" t="s">
        <v>169</v>
      </c>
      <c r="E253" s="122"/>
      <c r="F253" s="95">
        <v>30680</v>
      </c>
    </row>
    <row r="254" spans="1:10" x14ac:dyDescent="0.25">
      <c r="A254" s="92"/>
      <c r="B254" s="92"/>
      <c r="C254" s="92"/>
      <c r="D254" s="92"/>
      <c r="E254" s="92"/>
      <c r="F254" s="92"/>
    </row>
    <row r="255" spans="1:10" x14ac:dyDescent="0.25">
      <c r="A255" s="92"/>
      <c r="B255" s="92"/>
      <c r="C255" s="92"/>
      <c r="D255" s="92"/>
      <c r="E255" s="92"/>
      <c r="F255" s="92"/>
    </row>
    <row r="259" spans="1:6" ht="18.75" customHeight="1" x14ac:dyDescent="0.25">
      <c r="C259" t="s">
        <v>3621</v>
      </c>
    </row>
    <row r="261" spans="1:6" x14ac:dyDescent="0.25">
      <c r="C261" s="34" t="s">
        <v>3716</v>
      </c>
    </row>
    <row r="262" spans="1:6" x14ac:dyDescent="0.25">
      <c r="A262" s="139" t="s">
        <v>2928</v>
      </c>
      <c r="B262" s="139" t="s">
        <v>3709</v>
      </c>
      <c r="C262" s="139" t="s">
        <v>35</v>
      </c>
      <c r="D262" s="139" t="s">
        <v>3710</v>
      </c>
      <c r="E262" s="139" t="s">
        <v>3711</v>
      </c>
      <c r="F262" s="139" t="s">
        <v>3712</v>
      </c>
    </row>
    <row r="263" spans="1:6" x14ac:dyDescent="0.25">
      <c r="A263" s="92">
        <v>16738</v>
      </c>
      <c r="B263" s="93">
        <v>45040</v>
      </c>
      <c r="C263" s="92" t="s">
        <v>3613</v>
      </c>
      <c r="D263" s="92" t="s">
        <v>1257</v>
      </c>
      <c r="E263" s="122"/>
      <c r="F263" s="122">
        <v>125771</v>
      </c>
    </row>
    <row r="264" spans="1:6" x14ac:dyDescent="0.25">
      <c r="A264" s="92">
        <v>16740</v>
      </c>
      <c r="B264" s="93">
        <v>45040</v>
      </c>
      <c r="C264" s="92" t="s">
        <v>3613</v>
      </c>
      <c r="D264" s="92" t="s">
        <v>1257</v>
      </c>
      <c r="E264" s="122"/>
      <c r="F264" s="122">
        <v>30000</v>
      </c>
    </row>
    <row r="265" spans="1:6" x14ac:dyDescent="0.25">
      <c r="A265" s="92">
        <v>16741</v>
      </c>
      <c r="B265" s="93">
        <v>45040</v>
      </c>
      <c r="C265" s="92" t="s">
        <v>3613</v>
      </c>
      <c r="D265" s="92" t="s">
        <v>3615</v>
      </c>
      <c r="E265" s="122"/>
      <c r="F265" s="122">
        <v>83620</v>
      </c>
    </row>
    <row r="266" spans="1:6" x14ac:dyDescent="0.25">
      <c r="A266" s="92">
        <v>16742</v>
      </c>
      <c r="B266" s="93">
        <v>45040</v>
      </c>
      <c r="C266" s="92" t="s">
        <v>3616</v>
      </c>
      <c r="D266" s="92" t="s">
        <v>3617</v>
      </c>
      <c r="E266" s="122"/>
      <c r="F266" s="122">
        <v>10000</v>
      </c>
    </row>
    <row r="267" spans="1:6" x14ac:dyDescent="0.25">
      <c r="A267" s="92">
        <v>16743</v>
      </c>
      <c r="B267" s="93">
        <v>45042</v>
      </c>
      <c r="C267" s="92" t="s">
        <v>3618</v>
      </c>
      <c r="D267" s="92" t="s">
        <v>3386</v>
      </c>
      <c r="E267" s="122"/>
      <c r="F267" s="122">
        <v>12000</v>
      </c>
    </row>
    <row r="268" spans="1:6" x14ac:dyDescent="0.25">
      <c r="A268" s="92">
        <v>16744</v>
      </c>
      <c r="B268" s="93">
        <v>45042</v>
      </c>
      <c r="C268" s="92" t="s">
        <v>3619</v>
      </c>
      <c r="D268" s="92" t="s">
        <v>3620</v>
      </c>
      <c r="E268" s="122"/>
      <c r="F268" s="122">
        <v>4500</v>
      </c>
    </row>
    <row r="269" spans="1:6" x14ac:dyDescent="0.25">
      <c r="A269" s="92">
        <v>16748</v>
      </c>
      <c r="B269" s="93">
        <v>45047</v>
      </c>
      <c r="C269" s="92" t="s">
        <v>3622</v>
      </c>
      <c r="D269" s="92" t="s">
        <v>1884</v>
      </c>
      <c r="E269" s="122"/>
      <c r="F269" s="95">
        <v>7684</v>
      </c>
    </row>
    <row r="270" spans="1:6" x14ac:dyDescent="0.25">
      <c r="A270" s="92">
        <v>16762</v>
      </c>
      <c r="B270" s="93">
        <v>45049</v>
      </c>
      <c r="C270" s="92" t="s">
        <v>3713</v>
      </c>
      <c r="D270" s="92" t="s">
        <v>1939</v>
      </c>
      <c r="E270" s="122"/>
      <c r="F270" s="95">
        <v>10630</v>
      </c>
    </row>
    <row r="271" spans="1:6" x14ac:dyDescent="0.25">
      <c r="A271" s="92">
        <v>16768</v>
      </c>
      <c r="B271" s="93">
        <v>45054</v>
      </c>
      <c r="C271" s="92" t="s">
        <v>3714</v>
      </c>
      <c r="D271" s="92" t="s">
        <v>2098</v>
      </c>
      <c r="E271" s="122"/>
      <c r="F271" s="95">
        <v>21850</v>
      </c>
    </row>
    <row r="272" spans="1:6" x14ac:dyDescent="0.25">
      <c r="A272" s="92">
        <v>16842</v>
      </c>
      <c r="B272" s="93">
        <v>45075</v>
      </c>
      <c r="C272" s="92" t="s">
        <v>3717</v>
      </c>
      <c r="D272" s="92" t="s">
        <v>169</v>
      </c>
      <c r="E272" s="122"/>
      <c r="F272" s="95">
        <v>22035</v>
      </c>
    </row>
    <row r="273" spans="1:6" x14ac:dyDescent="0.25">
      <c r="A273" s="92"/>
      <c r="B273" s="92"/>
      <c r="C273" s="92"/>
      <c r="D273" s="92"/>
      <c r="E273" s="92"/>
      <c r="F273" s="122"/>
    </row>
    <row r="274" spans="1:6" x14ac:dyDescent="0.25">
      <c r="A274" s="92"/>
      <c r="B274" s="92"/>
      <c r="C274" s="92"/>
      <c r="D274" s="140" t="s">
        <v>2065</v>
      </c>
      <c r="E274" s="92"/>
      <c r="F274" s="141">
        <f>SUM(F263:F273)</f>
        <v>328090</v>
      </c>
    </row>
    <row r="275" spans="1:6" x14ac:dyDescent="0.25">
      <c r="F275" s="108"/>
    </row>
    <row r="276" spans="1:6" x14ac:dyDescent="0.25">
      <c r="F276" s="108"/>
    </row>
    <row r="277" spans="1:6" ht="41.25" customHeight="1" x14ac:dyDescent="0.25">
      <c r="C277" s="34" t="s">
        <v>3715</v>
      </c>
      <c r="F277" s="108"/>
    </row>
    <row r="278" spans="1:6" x14ac:dyDescent="0.25">
      <c r="F278" s="108"/>
    </row>
    <row r="279" spans="1:6" x14ac:dyDescent="0.25">
      <c r="F279" s="108"/>
    </row>
    <row r="280" spans="1:6" x14ac:dyDescent="0.25">
      <c r="F280" s="108"/>
    </row>
    <row r="281" spans="1:6" x14ac:dyDescent="0.25">
      <c r="F281" s="108"/>
    </row>
    <row r="283" spans="1:6" ht="12.75" customHeight="1" x14ac:dyDescent="0.25">
      <c r="C283" t="s">
        <v>4220</v>
      </c>
      <c r="F283" s="3"/>
    </row>
    <row r="284" spans="1:6" x14ac:dyDescent="0.25">
      <c r="C284" t="s">
        <v>3621</v>
      </c>
      <c r="F284" s="3"/>
    </row>
    <row r="285" spans="1:6" x14ac:dyDescent="0.25">
      <c r="B285" t="s">
        <v>4221</v>
      </c>
    </row>
    <row r="286" spans="1:6" x14ac:dyDescent="0.25">
      <c r="A286" s="139" t="s">
        <v>2928</v>
      </c>
      <c r="B286" s="139" t="s">
        <v>3709</v>
      </c>
      <c r="C286" s="139" t="s">
        <v>35</v>
      </c>
      <c r="D286" s="139" t="s">
        <v>3710</v>
      </c>
      <c r="E286" s="139" t="s">
        <v>3711</v>
      </c>
      <c r="F286" s="139" t="s">
        <v>3712</v>
      </c>
    </row>
    <row r="287" spans="1:6" x14ac:dyDescent="0.25">
      <c r="A287" s="140"/>
      <c r="B287" s="152">
        <v>45257</v>
      </c>
      <c r="C287" s="92" t="s">
        <v>4222</v>
      </c>
      <c r="D287" s="140"/>
      <c r="E287" s="95">
        <v>2000000</v>
      </c>
      <c r="F287" s="140"/>
    </row>
    <row r="288" spans="1:6" x14ac:dyDescent="0.25">
      <c r="A288" s="92">
        <v>17218</v>
      </c>
      <c r="B288" s="93">
        <v>45239</v>
      </c>
      <c r="C288" s="151" t="s">
        <v>4033</v>
      </c>
      <c r="D288" s="92" t="s">
        <v>3406</v>
      </c>
      <c r="E288" s="122"/>
      <c r="F288" s="95">
        <v>25000</v>
      </c>
    </row>
    <row r="289" spans="1:6" x14ac:dyDescent="0.25">
      <c r="A289" s="92">
        <v>17264</v>
      </c>
      <c r="B289" s="93">
        <v>45253</v>
      </c>
      <c r="C289" s="151" t="s">
        <v>4211</v>
      </c>
      <c r="D289" s="92" t="s">
        <v>3734</v>
      </c>
      <c r="E289" s="122"/>
      <c r="F289" s="95">
        <v>54000</v>
      </c>
    </row>
    <row r="290" spans="1:6" x14ac:dyDescent="0.25">
      <c r="A290" s="92">
        <v>17228</v>
      </c>
      <c r="B290" s="93">
        <v>45250</v>
      </c>
      <c r="C290" s="151" t="s">
        <v>4094</v>
      </c>
      <c r="D290" s="92" t="s">
        <v>4043</v>
      </c>
      <c r="E290" s="122"/>
      <c r="F290" s="95">
        <v>129750</v>
      </c>
    </row>
    <row r="291" spans="1:6" x14ac:dyDescent="0.25">
      <c r="A291" s="92">
        <v>17227</v>
      </c>
      <c r="B291" s="93">
        <v>45247</v>
      </c>
      <c r="C291" s="151" t="s">
        <v>4041</v>
      </c>
      <c r="D291" s="92" t="s">
        <v>4042</v>
      </c>
      <c r="E291" s="122"/>
      <c r="F291" s="95">
        <v>54062</v>
      </c>
    </row>
    <row r="292" spans="1:6" x14ac:dyDescent="0.25">
      <c r="A292" s="92">
        <v>17241</v>
      </c>
      <c r="B292" s="93">
        <v>45251</v>
      </c>
      <c r="C292" s="151" t="s">
        <v>4050</v>
      </c>
      <c r="D292" s="92" t="s">
        <v>4051</v>
      </c>
      <c r="E292" s="122"/>
      <c r="F292" s="95">
        <v>15000</v>
      </c>
    </row>
    <row r="293" spans="1:6" x14ac:dyDescent="0.25">
      <c r="A293" s="92">
        <v>17276</v>
      </c>
      <c r="B293" s="93">
        <v>45264</v>
      </c>
      <c r="C293" s="151" t="s">
        <v>4071</v>
      </c>
      <c r="D293" s="92" t="s">
        <v>1939</v>
      </c>
      <c r="E293" s="122"/>
      <c r="F293" s="95">
        <v>25000</v>
      </c>
    </row>
    <row r="294" spans="1:6" x14ac:dyDescent="0.25">
      <c r="A294" s="92">
        <v>17277</v>
      </c>
      <c r="B294" s="93">
        <v>45264</v>
      </c>
      <c r="C294" s="151" t="s">
        <v>4072</v>
      </c>
      <c r="D294" s="92" t="s">
        <v>4073</v>
      </c>
      <c r="E294" s="122"/>
      <c r="F294" s="95">
        <v>5000</v>
      </c>
    </row>
    <row r="295" spans="1:6" x14ac:dyDescent="0.25">
      <c r="A295" s="92">
        <v>17301</v>
      </c>
      <c r="B295" s="93">
        <v>45265</v>
      </c>
      <c r="C295" s="151" t="s">
        <v>4206</v>
      </c>
      <c r="D295" s="92" t="s">
        <v>3406</v>
      </c>
      <c r="E295" s="122"/>
      <c r="F295" s="95">
        <v>50000</v>
      </c>
    </row>
    <row r="296" spans="1:6" x14ac:dyDescent="0.25">
      <c r="A296" s="92">
        <v>17305</v>
      </c>
      <c r="B296" s="93">
        <v>45266</v>
      </c>
      <c r="C296" s="151" t="s">
        <v>2995</v>
      </c>
      <c r="D296" s="92" t="s">
        <v>4100</v>
      </c>
      <c r="E296" s="122"/>
      <c r="F296" s="95">
        <v>76807</v>
      </c>
    </row>
    <row r="297" spans="1:6" x14ac:dyDescent="0.25">
      <c r="A297" s="92">
        <v>17307</v>
      </c>
      <c r="B297" s="93">
        <v>45267</v>
      </c>
      <c r="C297" s="151" t="s">
        <v>4213</v>
      </c>
      <c r="D297" s="92" t="s">
        <v>4102</v>
      </c>
      <c r="E297" s="122"/>
      <c r="F297" s="95">
        <v>108775</v>
      </c>
    </row>
    <row r="298" spans="1:6" x14ac:dyDescent="0.25">
      <c r="A298" s="92">
        <v>17308</v>
      </c>
      <c r="B298" s="93">
        <v>45267</v>
      </c>
      <c r="C298" s="151" t="s">
        <v>4196</v>
      </c>
      <c r="D298" s="92" t="s">
        <v>4103</v>
      </c>
      <c r="E298" s="122"/>
      <c r="F298" s="95">
        <v>75225</v>
      </c>
    </row>
    <row r="299" spans="1:6" x14ac:dyDescent="0.25">
      <c r="A299" s="92">
        <v>17310</v>
      </c>
      <c r="B299" s="93">
        <v>45267</v>
      </c>
      <c r="C299" s="151" t="s">
        <v>4104</v>
      </c>
      <c r="D299" s="92" t="s">
        <v>3758</v>
      </c>
      <c r="E299" s="122"/>
      <c r="F299" s="95">
        <v>34200</v>
      </c>
    </row>
    <row r="300" spans="1:6" x14ac:dyDescent="0.25">
      <c r="A300" s="92">
        <v>17312</v>
      </c>
      <c r="B300" s="93">
        <v>45267</v>
      </c>
      <c r="C300" s="151" t="s">
        <v>1885</v>
      </c>
      <c r="D300" s="92" t="s">
        <v>3507</v>
      </c>
      <c r="E300" s="122"/>
      <c r="F300" s="95">
        <v>35941</v>
      </c>
    </row>
    <row r="301" spans="1:6" x14ac:dyDescent="0.25">
      <c r="A301" s="92">
        <v>17314</v>
      </c>
      <c r="B301" s="93">
        <v>45267</v>
      </c>
      <c r="C301" s="151" t="s">
        <v>4207</v>
      </c>
      <c r="D301" s="92" t="s">
        <v>3734</v>
      </c>
      <c r="E301" s="122"/>
      <c r="F301" s="95">
        <v>52250</v>
      </c>
    </row>
    <row r="302" spans="1:6" x14ac:dyDescent="0.25">
      <c r="A302" s="92">
        <v>17315</v>
      </c>
      <c r="B302" s="93">
        <v>45267</v>
      </c>
      <c r="C302" s="151" t="s">
        <v>4210</v>
      </c>
      <c r="D302" s="92" t="s">
        <v>3972</v>
      </c>
      <c r="E302" s="122"/>
      <c r="F302" s="95">
        <v>32193</v>
      </c>
    </row>
    <row r="303" spans="1:6" x14ac:dyDescent="0.25">
      <c r="A303" s="92">
        <v>17316</v>
      </c>
      <c r="B303" s="93">
        <v>45267</v>
      </c>
      <c r="C303" s="151" t="s">
        <v>4105</v>
      </c>
      <c r="D303" s="92" t="s">
        <v>2777</v>
      </c>
      <c r="E303" s="122"/>
      <c r="F303" s="95">
        <v>111245</v>
      </c>
    </row>
    <row r="304" spans="1:6" x14ac:dyDescent="0.25">
      <c r="A304" s="92">
        <v>17318</v>
      </c>
      <c r="B304" s="93">
        <v>45270</v>
      </c>
      <c r="C304" s="151" t="s">
        <v>3183</v>
      </c>
      <c r="D304" s="92" t="s">
        <v>2177</v>
      </c>
      <c r="E304" s="122"/>
      <c r="F304" s="95">
        <v>10000</v>
      </c>
    </row>
    <row r="305" spans="1:6" x14ac:dyDescent="0.25">
      <c r="A305" s="92">
        <v>17320</v>
      </c>
      <c r="B305" s="93">
        <v>45270</v>
      </c>
      <c r="C305" s="151" t="s">
        <v>4021</v>
      </c>
      <c r="D305" s="92" t="s">
        <v>2173</v>
      </c>
      <c r="E305" s="122"/>
      <c r="F305" s="95">
        <v>15000</v>
      </c>
    </row>
    <row r="306" spans="1:6" x14ac:dyDescent="0.25">
      <c r="A306" s="92">
        <v>17324</v>
      </c>
      <c r="B306" s="93">
        <v>45270</v>
      </c>
      <c r="C306" s="151" t="s">
        <v>4111</v>
      </c>
      <c r="D306" s="92" t="s">
        <v>4112</v>
      </c>
      <c r="E306" s="122"/>
      <c r="F306" s="95">
        <v>20000</v>
      </c>
    </row>
    <row r="307" spans="1:6" x14ac:dyDescent="0.25">
      <c r="A307" s="92">
        <v>17325</v>
      </c>
      <c r="B307" s="93">
        <v>45270</v>
      </c>
      <c r="C307" s="151" t="s">
        <v>4113</v>
      </c>
      <c r="D307" s="92" t="s">
        <v>4114</v>
      </c>
      <c r="E307" s="122"/>
      <c r="F307" s="95">
        <v>141250</v>
      </c>
    </row>
    <row r="308" spans="1:6" x14ac:dyDescent="0.25">
      <c r="A308" s="92">
        <v>17337</v>
      </c>
      <c r="B308" s="93">
        <v>45273</v>
      </c>
      <c r="C308" s="151" t="s">
        <v>4117</v>
      </c>
      <c r="D308" s="92" t="s">
        <v>4118</v>
      </c>
      <c r="E308" s="122"/>
      <c r="F308" s="95">
        <v>68400</v>
      </c>
    </row>
    <row r="309" spans="1:6" x14ac:dyDescent="0.25">
      <c r="A309" s="92">
        <v>17339</v>
      </c>
      <c r="B309" s="93">
        <v>45273</v>
      </c>
      <c r="C309" s="151" t="s">
        <v>4119</v>
      </c>
      <c r="D309" s="92" t="s">
        <v>4120</v>
      </c>
      <c r="E309" s="122"/>
      <c r="F309" s="95">
        <v>73150</v>
      </c>
    </row>
    <row r="310" spans="1:6" x14ac:dyDescent="0.25">
      <c r="A310" s="92">
        <v>17341</v>
      </c>
      <c r="B310" s="93">
        <v>45273</v>
      </c>
      <c r="C310" s="151" t="s">
        <v>4122</v>
      </c>
      <c r="D310" s="92" t="s">
        <v>4123</v>
      </c>
      <c r="E310" s="122"/>
      <c r="F310" s="95">
        <v>20000</v>
      </c>
    </row>
    <row r="311" spans="1:6" x14ac:dyDescent="0.25">
      <c r="A311" s="92">
        <v>17343</v>
      </c>
      <c r="B311" s="93">
        <v>45273</v>
      </c>
      <c r="C311" s="151" t="s">
        <v>4125</v>
      </c>
      <c r="D311" s="92" t="s">
        <v>4126</v>
      </c>
      <c r="E311" s="122"/>
      <c r="F311" s="95">
        <v>30000</v>
      </c>
    </row>
    <row r="312" spans="1:6" x14ac:dyDescent="0.25">
      <c r="A312" s="92">
        <v>17345</v>
      </c>
      <c r="B312" s="93">
        <v>45273</v>
      </c>
      <c r="C312" s="151" t="s">
        <v>4127</v>
      </c>
      <c r="D312" s="92" t="s">
        <v>3758</v>
      </c>
      <c r="E312" s="122"/>
      <c r="F312" s="95">
        <v>16435</v>
      </c>
    </row>
    <row r="313" spans="1:6" x14ac:dyDescent="0.25">
      <c r="A313" s="92">
        <v>17347</v>
      </c>
      <c r="B313" s="93">
        <v>45273</v>
      </c>
      <c r="C313" s="151" t="s">
        <v>4209</v>
      </c>
      <c r="D313" s="92" t="s">
        <v>4121</v>
      </c>
      <c r="E313" s="122"/>
      <c r="F313" s="95">
        <v>40850</v>
      </c>
    </row>
    <row r="314" spans="1:6" x14ac:dyDescent="0.25">
      <c r="A314" s="92">
        <v>17351</v>
      </c>
      <c r="B314" s="93">
        <v>45275</v>
      </c>
      <c r="C314" s="151" t="s">
        <v>4072</v>
      </c>
      <c r="D314" s="92" t="s">
        <v>4134</v>
      </c>
      <c r="E314" s="122"/>
      <c r="F314" s="95">
        <v>10000</v>
      </c>
    </row>
    <row r="315" spans="1:6" x14ac:dyDescent="0.25">
      <c r="A315" s="92">
        <v>17352</v>
      </c>
      <c r="B315" s="93">
        <v>45275</v>
      </c>
      <c r="C315" s="151" t="s">
        <v>4135</v>
      </c>
      <c r="D315" s="92" t="s">
        <v>4136</v>
      </c>
      <c r="E315" s="122"/>
      <c r="F315" s="95">
        <v>30522</v>
      </c>
    </row>
    <row r="316" spans="1:6" x14ac:dyDescent="0.25">
      <c r="A316" s="92">
        <v>17366</v>
      </c>
      <c r="B316" s="93">
        <v>45279</v>
      </c>
      <c r="C316" s="151" t="s">
        <v>4145</v>
      </c>
      <c r="D316" s="92" t="s">
        <v>2819</v>
      </c>
      <c r="E316" s="122"/>
      <c r="F316" s="95">
        <v>10000</v>
      </c>
    </row>
    <row r="317" spans="1:6" x14ac:dyDescent="0.25">
      <c r="A317" s="92">
        <v>17368</v>
      </c>
      <c r="B317" s="93">
        <v>45279</v>
      </c>
      <c r="C317" s="151" t="s">
        <v>4147</v>
      </c>
      <c r="D317" s="92" t="s">
        <v>4103</v>
      </c>
      <c r="E317" s="122"/>
      <c r="F317" s="95">
        <v>95000</v>
      </c>
    </row>
    <row r="318" spans="1:6" x14ac:dyDescent="0.25">
      <c r="A318" s="92">
        <v>17370</v>
      </c>
      <c r="B318" s="93">
        <v>45279</v>
      </c>
      <c r="C318" s="151" t="s">
        <v>4137</v>
      </c>
      <c r="D318" s="92" t="s">
        <v>2783</v>
      </c>
      <c r="E318" s="122"/>
      <c r="F318" s="95">
        <v>25000</v>
      </c>
    </row>
    <row r="319" spans="1:6" x14ac:dyDescent="0.25">
      <c r="A319" s="92">
        <v>17403</v>
      </c>
      <c r="B319" s="93">
        <v>45280</v>
      </c>
      <c r="C319" s="151" t="s">
        <v>4167</v>
      </c>
      <c r="D319" s="92" t="s">
        <v>4126</v>
      </c>
      <c r="E319" s="122"/>
      <c r="F319" s="95">
        <v>19000</v>
      </c>
    </row>
    <row r="320" spans="1:6" x14ac:dyDescent="0.25">
      <c r="A320" s="92">
        <v>17396</v>
      </c>
      <c r="B320" s="93">
        <v>45280</v>
      </c>
      <c r="C320" s="151" t="s">
        <v>4159</v>
      </c>
      <c r="D320" s="92" t="s">
        <v>4160</v>
      </c>
      <c r="E320" s="122"/>
      <c r="F320" s="95">
        <v>54062</v>
      </c>
    </row>
    <row r="321" spans="1:6" x14ac:dyDescent="0.25">
      <c r="A321" s="92">
        <v>17412</v>
      </c>
      <c r="B321" s="93">
        <v>45282</v>
      </c>
      <c r="C321" s="151" t="s">
        <v>4178</v>
      </c>
      <c r="D321" s="92" t="s">
        <v>4118</v>
      </c>
      <c r="E321" s="122"/>
      <c r="F321" s="95">
        <v>39425</v>
      </c>
    </row>
    <row r="322" spans="1:6" x14ac:dyDescent="0.25">
      <c r="A322" s="92">
        <v>17415</v>
      </c>
      <c r="B322" s="93">
        <v>45282</v>
      </c>
      <c r="C322" s="151" t="s">
        <v>4186</v>
      </c>
      <c r="D322" s="92" t="s">
        <v>2133</v>
      </c>
      <c r="E322" s="122"/>
      <c r="F322" s="95">
        <v>8000</v>
      </c>
    </row>
    <row r="323" spans="1:6" x14ac:dyDescent="0.25">
      <c r="A323" s="92">
        <v>17420</v>
      </c>
      <c r="B323" s="93">
        <v>45286</v>
      </c>
      <c r="C323" s="151" t="s">
        <v>4189</v>
      </c>
      <c r="D323" s="92" t="s">
        <v>4190</v>
      </c>
      <c r="E323" s="122"/>
      <c r="F323" s="95">
        <v>140569</v>
      </c>
    </row>
    <row r="324" spans="1:6" x14ac:dyDescent="0.25">
      <c r="A324" s="92">
        <v>17432</v>
      </c>
      <c r="B324" s="93">
        <v>45308</v>
      </c>
      <c r="C324" s="151" t="s">
        <v>4204</v>
      </c>
      <c r="D324" s="92" t="s">
        <v>4205</v>
      </c>
      <c r="E324" s="122"/>
      <c r="F324" s="95">
        <v>109610</v>
      </c>
    </row>
    <row r="325" spans="1:6" x14ac:dyDescent="0.25">
      <c r="A325" s="92">
        <v>17436</v>
      </c>
      <c r="B325" s="93">
        <v>44963</v>
      </c>
      <c r="C325" s="151" t="s">
        <v>4218</v>
      </c>
      <c r="D325" s="92" t="s">
        <v>4190</v>
      </c>
      <c r="E325" s="149"/>
      <c r="F325" s="95">
        <v>140569</v>
      </c>
    </row>
    <row r="326" spans="1:6" x14ac:dyDescent="0.25">
      <c r="A326" s="92"/>
      <c r="B326" s="93"/>
      <c r="C326" s="94"/>
      <c r="D326" s="92"/>
      <c r="E326" s="149"/>
      <c r="F326" s="95"/>
    </row>
    <row r="327" spans="1:6" x14ac:dyDescent="0.25">
      <c r="A327" s="92"/>
      <c r="B327" s="92"/>
      <c r="C327" s="92"/>
      <c r="D327" s="140" t="s">
        <v>99</v>
      </c>
      <c r="E327" s="92"/>
      <c r="F327" s="150">
        <f>SUM(F288:F326)</f>
        <v>2001290</v>
      </c>
    </row>
    <row r="328" spans="1:6" ht="29.25" customHeight="1" x14ac:dyDescent="0.25">
      <c r="B328" s="34" t="s">
        <v>4219</v>
      </c>
      <c r="F328" s="3"/>
    </row>
    <row r="329" spans="1:6" x14ac:dyDescent="0.25">
      <c r="F329" s="3"/>
    </row>
    <row r="333" spans="1:6" x14ac:dyDescent="0.25">
      <c r="C333" s="34" t="s">
        <v>3578</v>
      </c>
    </row>
    <row r="335" spans="1:6" ht="18.75" x14ac:dyDescent="0.3">
      <c r="C335" s="148" t="s">
        <v>4185</v>
      </c>
    </row>
    <row r="336" spans="1:6" ht="18.75" x14ac:dyDescent="0.3">
      <c r="A336" t="s">
        <v>4184</v>
      </c>
      <c r="C336" s="148"/>
    </row>
    <row r="337" spans="1:10" x14ac:dyDescent="0.25">
      <c r="A337" s="92" t="s">
        <v>4181</v>
      </c>
      <c r="B337" s="92" t="s">
        <v>34</v>
      </c>
      <c r="C337" s="92" t="s">
        <v>35</v>
      </c>
      <c r="D337" s="92" t="s">
        <v>4182</v>
      </c>
      <c r="E337" s="92"/>
      <c r="F337" s="92" t="s">
        <v>4183</v>
      </c>
    </row>
    <row r="338" spans="1:10" x14ac:dyDescent="0.25">
      <c r="A338" s="92">
        <v>16341</v>
      </c>
      <c r="B338" s="93">
        <v>44900</v>
      </c>
      <c r="C338" s="94" t="s">
        <v>3258</v>
      </c>
      <c r="D338" s="92" t="s">
        <v>1884</v>
      </c>
      <c r="E338" s="122"/>
      <c r="F338" s="95">
        <v>48364</v>
      </c>
      <c r="J338" s="3"/>
    </row>
    <row r="339" spans="1:10" x14ac:dyDescent="0.25">
      <c r="A339" s="92">
        <v>16357</v>
      </c>
      <c r="B339" s="93">
        <v>44903</v>
      </c>
      <c r="C339" s="94" t="s">
        <v>3275</v>
      </c>
      <c r="D339" s="92" t="s">
        <v>3237</v>
      </c>
      <c r="E339" s="122"/>
      <c r="F339" s="95">
        <v>104500</v>
      </c>
      <c r="J339" s="3"/>
    </row>
    <row r="340" spans="1:10" x14ac:dyDescent="0.25">
      <c r="A340" s="92">
        <v>16367</v>
      </c>
      <c r="B340" s="93">
        <v>44908</v>
      </c>
      <c r="C340" s="94" t="s">
        <v>3292</v>
      </c>
      <c r="D340" s="92" t="s">
        <v>1939</v>
      </c>
      <c r="E340" s="122"/>
      <c r="F340" s="95">
        <v>33700</v>
      </c>
      <c r="J340" s="3"/>
    </row>
    <row r="341" spans="1:10" x14ac:dyDescent="0.25">
      <c r="A341" s="92">
        <v>16368</v>
      </c>
      <c r="B341" s="93">
        <v>44908</v>
      </c>
      <c r="C341" s="94" t="s">
        <v>3293</v>
      </c>
      <c r="D341" s="92" t="s">
        <v>2665</v>
      </c>
      <c r="E341" s="122"/>
      <c r="F341" s="95">
        <v>146832</v>
      </c>
      <c r="J341" s="3"/>
    </row>
    <row r="342" spans="1:10" x14ac:dyDescent="0.25">
      <c r="A342" s="92">
        <v>16379</v>
      </c>
      <c r="B342" s="93">
        <v>44908</v>
      </c>
      <c r="C342" s="94" t="s">
        <v>3297</v>
      </c>
      <c r="D342" s="92" t="s">
        <v>1935</v>
      </c>
      <c r="E342" s="122"/>
      <c r="F342" s="95">
        <v>47500</v>
      </c>
      <c r="J342" s="3"/>
    </row>
    <row r="343" spans="1:10" x14ac:dyDescent="0.25">
      <c r="A343" s="92">
        <v>16395</v>
      </c>
      <c r="B343" s="93">
        <v>44910</v>
      </c>
      <c r="C343" s="94" t="s">
        <v>3315</v>
      </c>
      <c r="D343" s="92" t="s">
        <v>2133</v>
      </c>
      <c r="E343" s="122"/>
      <c r="F343" s="95">
        <v>19000</v>
      </c>
      <c r="J343" s="3"/>
    </row>
    <row r="344" spans="1:10" x14ac:dyDescent="0.25">
      <c r="A344" s="92"/>
      <c r="B344" s="93"/>
      <c r="C344" s="94"/>
      <c r="D344" s="92"/>
      <c r="E344" s="122"/>
      <c r="F344" s="95"/>
      <c r="J344" s="3"/>
    </row>
    <row r="345" spans="1:10" x14ac:dyDescent="0.25">
      <c r="A345" s="92"/>
      <c r="B345" s="92"/>
      <c r="C345" s="92"/>
      <c r="D345" s="140" t="s">
        <v>2065</v>
      </c>
      <c r="E345" s="92"/>
      <c r="F345" s="141">
        <f>SUM(F337:F343)</f>
        <v>399896</v>
      </c>
    </row>
    <row r="349" spans="1:10" x14ac:dyDescent="0.25">
      <c r="C349" s="34" t="s">
        <v>3715</v>
      </c>
    </row>
    <row r="351" spans="1:10" ht="50.25" customHeight="1" x14ac:dyDescent="0.25"/>
    <row r="352" spans="1:10" ht="14.25" customHeight="1" x14ac:dyDescent="0.25">
      <c r="C352" s="51" t="s">
        <v>4225</v>
      </c>
    </row>
    <row r="353" spans="1:6" ht="15.75" customHeight="1" x14ac:dyDescent="0.25">
      <c r="C353" s="34" t="s">
        <v>3578</v>
      </c>
    </row>
    <row r="354" spans="1:6" ht="15.75" customHeight="1" x14ac:dyDescent="0.25">
      <c r="C354" s="34"/>
    </row>
    <row r="355" spans="1:6" x14ac:dyDescent="0.25">
      <c r="C355" t="s">
        <v>4226</v>
      </c>
    </row>
    <row r="356" spans="1:6" x14ac:dyDescent="0.25">
      <c r="A356" s="153" t="s">
        <v>4181</v>
      </c>
      <c r="B356" s="153" t="s">
        <v>34</v>
      </c>
      <c r="C356" s="153" t="s">
        <v>35</v>
      </c>
      <c r="D356" s="153" t="s">
        <v>4182</v>
      </c>
      <c r="E356" s="153"/>
      <c r="F356" s="153" t="s">
        <v>4183</v>
      </c>
    </row>
    <row r="357" spans="1:6" x14ac:dyDescent="0.25">
      <c r="A357" s="92">
        <v>17252</v>
      </c>
      <c r="B357" s="93">
        <v>45253</v>
      </c>
      <c r="C357" s="151" t="s">
        <v>4056</v>
      </c>
      <c r="D357" s="92" t="s">
        <v>3656</v>
      </c>
      <c r="E357" s="122"/>
      <c r="F357" s="95">
        <v>63052</v>
      </c>
    </row>
    <row r="358" spans="1:6" x14ac:dyDescent="0.25">
      <c r="A358" s="92">
        <v>17253</v>
      </c>
      <c r="B358" s="93">
        <v>45253</v>
      </c>
      <c r="C358" s="151" t="s">
        <v>4056</v>
      </c>
      <c r="D358" s="92" t="s">
        <v>3656</v>
      </c>
      <c r="E358" s="122"/>
      <c r="F358" s="95">
        <v>96267</v>
      </c>
    </row>
    <row r="359" spans="1:6" x14ac:dyDescent="0.25">
      <c r="A359" s="92">
        <v>17255</v>
      </c>
      <c r="B359" s="93">
        <v>45253</v>
      </c>
      <c r="C359" s="151" t="s">
        <v>4056</v>
      </c>
      <c r="D359" s="92" t="s">
        <v>3656</v>
      </c>
      <c r="E359" s="122"/>
      <c r="F359" s="95">
        <v>22700.25</v>
      </c>
    </row>
    <row r="360" spans="1:6" x14ac:dyDescent="0.25">
      <c r="A360" s="92">
        <v>17256</v>
      </c>
      <c r="B360" s="93">
        <v>45253</v>
      </c>
      <c r="C360" s="151" t="s">
        <v>4056</v>
      </c>
      <c r="D360" s="92" t="s">
        <v>3656</v>
      </c>
      <c r="E360" s="122"/>
      <c r="F360" s="95">
        <v>68727.63</v>
      </c>
    </row>
    <row r="361" spans="1:6" x14ac:dyDescent="0.25">
      <c r="A361" s="92">
        <v>17428</v>
      </c>
      <c r="B361" s="93">
        <v>45301</v>
      </c>
      <c r="C361" s="151" t="s">
        <v>4056</v>
      </c>
      <c r="D361" s="92" t="s">
        <v>4201</v>
      </c>
      <c r="E361" s="122"/>
      <c r="F361" s="95">
        <v>90377.06</v>
      </c>
    </row>
    <row r="362" spans="1:6" x14ac:dyDescent="0.25">
      <c r="A362" s="92"/>
      <c r="B362" s="92"/>
      <c r="C362" s="92"/>
      <c r="D362" s="92"/>
      <c r="E362" s="92"/>
      <c r="F362" s="92"/>
    </row>
    <row r="363" spans="1:6" x14ac:dyDescent="0.25">
      <c r="A363" s="92"/>
      <c r="B363" s="92"/>
      <c r="C363" s="140" t="s">
        <v>99</v>
      </c>
      <c r="D363" s="92"/>
      <c r="E363" s="92"/>
      <c r="F363" s="150">
        <f>SUM(F357:F362)</f>
        <v>341123.94</v>
      </c>
    </row>
    <row r="366" spans="1:6" x14ac:dyDescent="0.25">
      <c r="C366" s="34" t="s">
        <v>3715</v>
      </c>
    </row>
  </sheetData>
  <pageMargins left="0.7" right="0.7" top="0.75" bottom="0.75" header="0.3" footer="0.3"/>
  <pageSetup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51"/>
  <sheetViews>
    <sheetView tabSelected="1" topLeftCell="A9" zoomScale="120" zoomScaleNormal="120" workbookViewId="0">
      <selection activeCell="E53" sqref="E53"/>
    </sheetView>
  </sheetViews>
  <sheetFormatPr baseColWidth="10" defaultRowHeight="12.75" x14ac:dyDescent="0.2"/>
  <cols>
    <col min="1" max="1" width="9.5703125" style="117" customWidth="1"/>
    <col min="2" max="2" width="4.28515625" style="177" customWidth="1"/>
    <col min="3" max="3" width="10.85546875" style="178" customWidth="1"/>
    <col min="4" max="4" width="38.28515625" style="13" customWidth="1"/>
    <col min="5" max="5" width="23.85546875" style="117" customWidth="1"/>
    <col min="6" max="6" width="12.28515625" style="117" customWidth="1"/>
    <col min="7" max="7" width="11.7109375" style="179" customWidth="1"/>
    <col min="8" max="8" width="13.7109375" style="176" customWidth="1"/>
    <col min="9" max="9" width="13.140625" style="117" customWidth="1"/>
    <col min="10" max="16384" width="11.42578125" style="117"/>
  </cols>
  <sheetData>
    <row r="1" spans="1:9" ht="15" x14ac:dyDescent="0.25">
      <c r="A1"/>
      <c r="B1" s="69"/>
      <c r="C1" s="190"/>
      <c r="E1"/>
      <c r="F1"/>
      <c r="G1" s="188"/>
      <c r="H1" s="69"/>
      <c r="I1" s="126"/>
    </row>
    <row r="6" spans="1:9" ht="15" x14ac:dyDescent="0.25">
      <c r="A6" s="186"/>
      <c r="B6" s="92"/>
      <c r="C6" s="189" t="s">
        <v>298</v>
      </c>
      <c r="D6" s="199" t="s">
        <v>4344</v>
      </c>
      <c r="E6" s="92"/>
      <c r="F6" s="92"/>
      <c r="G6" s="185"/>
      <c r="H6" s="186" t="s">
        <v>166</v>
      </c>
    </row>
    <row r="7" spans="1:9" ht="15" x14ac:dyDescent="0.25">
      <c r="A7" s="92"/>
      <c r="B7" s="186"/>
      <c r="C7" s="191" t="s">
        <v>4323</v>
      </c>
      <c r="D7" s="151"/>
      <c r="E7" s="92"/>
      <c r="F7" s="92"/>
      <c r="G7" s="185"/>
      <c r="H7" s="186"/>
    </row>
    <row r="8" spans="1:9" ht="15" x14ac:dyDescent="0.25">
      <c r="A8" s="92"/>
      <c r="B8" s="186"/>
      <c r="C8" s="189"/>
      <c r="D8" s="151" t="s">
        <v>4319</v>
      </c>
      <c r="E8" s="92"/>
      <c r="F8" s="92"/>
      <c r="G8" s="192" t="s">
        <v>4324</v>
      </c>
      <c r="H8" s="186"/>
    </row>
    <row r="9" spans="1:9" ht="15" x14ac:dyDescent="0.25">
      <c r="A9" s="92" t="s">
        <v>627</v>
      </c>
      <c r="B9" s="193" t="s">
        <v>33</v>
      </c>
      <c r="C9" s="194" t="s">
        <v>34</v>
      </c>
      <c r="D9" s="200" t="s">
        <v>35</v>
      </c>
      <c r="E9" s="195" t="s">
        <v>4322</v>
      </c>
      <c r="F9" s="196" t="s">
        <v>37</v>
      </c>
      <c r="G9" s="196" t="s">
        <v>38</v>
      </c>
      <c r="H9" s="187" t="s">
        <v>39</v>
      </c>
    </row>
    <row r="10" spans="1:9" ht="15" x14ac:dyDescent="0.25">
      <c r="A10" s="92" t="s">
        <v>4321</v>
      </c>
      <c r="B10" s="193"/>
      <c r="C10" s="194"/>
      <c r="D10" s="200" t="s">
        <v>41</v>
      </c>
      <c r="E10" s="202"/>
      <c r="F10" s="196"/>
      <c r="G10" s="196"/>
      <c r="H10" s="196">
        <v>667436</v>
      </c>
    </row>
    <row r="11" spans="1:9" ht="15" x14ac:dyDescent="0.25">
      <c r="A11" s="92" t="s">
        <v>4345</v>
      </c>
      <c r="B11" s="193">
        <v>270</v>
      </c>
      <c r="C11" s="194">
        <v>45691</v>
      </c>
      <c r="D11" s="201" t="s">
        <v>4327</v>
      </c>
      <c r="E11" s="203" t="s">
        <v>4328</v>
      </c>
      <c r="F11" s="196"/>
      <c r="G11" s="196">
        <v>17000</v>
      </c>
      <c r="H11" s="196">
        <f t="shared" ref="H11:H25" si="0">H10-G11</f>
        <v>650436</v>
      </c>
    </row>
    <row r="12" spans="1:9" ht="15" x14ac:dyDescent="0.25">
      <c r="A12" s="92" t="s">
        <v>4346</v>
      </c>
      <c r="B12" s="92">
        <v>271</v>
      </c>
      <c r="C12" s="194">
        <v>45691</v>
      </c>
      <c r="D12" s="201" t="s">
        <v>4329</v>
      </c>
      <c r="E12" s="203" t="s">
        <v>4330</v>
      </c>
      <c r="F12" s="183"/>
      <c r="G12" s="196">
        <v>74780</v>
      </c>
      <c r="H12" s="196">
        <f t="shared" si="0"/>
        <v>575656</v>
      </c>
    </row>
    <row r="13" spans="1:9" ht="15" x14ac:dyDescent="0.25">
      <c r="A13" s="92" t="s">
        <v>4295</v>
      </c>
      <c r="B13" s="193">
        <v>272</v>
      </c>
      <c r="C13" s="194">
        <v>45698</v>
      </c>
      <c r="D13" s="201" t="s">
        <v>43</v>
      </c>
      <c r="E13" s="203" t="s">
        <v>43</v>
      </c>
      <c r="F13" s="197"/>
      <c r="H13" s="196">
        <f t="shared" si="0"/>
        <v>575656</v>
      </c>
    </row>
    <row r="14" spans="1:9" ht="15" x14ac:dyDescent="0.25">
      <c r="A14" s="92" t="s">
        <v>4348</v>
      </c>
      <c r="B14" s="193">
        <v>273</v>
      </c>
      <c r="C14" s="194">
        <v>45700</v>
      </c>
      <c r="D14" s="201" t="s">
        <v>4331</v>
      </c>
      <c r="E14" s="203" t="s">
        <v>4332</v>
      </c>
      <c r="F14" s="197"/>
      <c r="G14" s="196">
        <v>32400</v>
      </c>
      <c r="H14" s="196">
        <f t="shared" si="0"/>
        <v>543256</v>
      </c>
    </row>
    <row r="15" spans="1:9" ht="15" x14ac:dyDescent="0.25">
      <c r="A15" s="92" t="s">
        <v>4348</v>
      </c>
      <c r="B15" s="193">
        <v>274</v>
      </c>
      <c r="C15" s="194">
        <v>45700</v>
      </c>
      <c r="D15" s="201" t="s">
        <v>4331</v>
      </c>
      <c r="E15" s="203" t="s">
        <v>4332</v>
      </c>
      <c r="F15" s="197"/>
      <c r="G15" s="196">
        <v>40500</v>
      </c>
      <c r="H15" s="196">
        <f t="shared" si="0"/>
        <v>502756</v>
      </c>
    </row>
    <row r="16" spans="1:9" ht="15" x14ac:dyDescent="0.25">
      <c r="A16" s="92" t="s">
        <v>4295</v>
      </c>
      <c r="B16" s="193">
        <v>298</v>
      </c>
      <c r="C16" s="194">
        <v>45700</v>
      </c>
      <c r="D16" s="201" t="s">
        <v>4333</v>
      </c>
      <c r="E16" s="203" t="s">
        <v>189</v>
      </c>
      <c r="F16" s="197"/>
      <c r="G16" s="196">
        <v>83125</v>
      </c>
      <c r="H16" s="196">
        <f t="shared" si="0"/>
        <v>419631</v>
      </c>
    </row>
    <row r="17" spans="1:8" ht="15" x14ac:dyDescent="0.25">
      <c r="A17" s="92" t="s">
        <v>4347</v>
      </c>
      <c r="B17" s="193">
        <v>307</v>
      </c>
      <c r="C17" s="194">
        <v>45705</v>
      </c>
      <c r="D17" s="201" t="s">
        <v>4334</v>
      </c>
      <c r="E17" s="202" t="s">
        <v>4335</v>
      </c>
      <c r="F17" s="197"/>
      <c r="G17" s="196">
        <v>19800</v>
      </c>
      <c r="H17" s="196">
        <f t="shared" si="0"/>
        <v>399831</v>
      </c>
    </row>
    <row r="18" spans="1:8" ht="15" x14ac:dyDescent="0.25">
      <c r="A18" s="92" t="s">
        <v>4348</v>
      </c>
      <c r="B18" s="193">
        <v>308</v>
      </c>
      <c r="C18" s="194">
        <v>45705</v>
      </c>
      <c r="D18" s="201" t="s">
        <v>4336</v>
      </c>
      <c r="E18" s="202" t="s">
        <v>4337</v>
      </c>
      <c r="F18" s="197"/>
      <c r="G18" s="196">
        <v>20700</v>
      </c>
      <c r="H18" s="196">
        <f t="shared" si="0"/>
        <v>379131</v>
      </c>
    </row>
    <row r="19" spans="1:8" ht="15" x14ac:dyDescent="0.25">
      <c r="A19" s="92" t="s">
        <v>4295</v>
      </c>
      <c r="B19" s="193">
        <v>310</v>
      </c>
      <c r="C19" s="194">
        <v>45705</v>
      </c>
      <c r="D19" s="201" t="s">
        <v>4338</v>
      </c>
      <c r="E19" s="203" t="s">
        <v>4328</v>
      </c>
      <c r="F19" s="197"/>
      <c r="G19" s="196">
        <v>40000</v>
      </c>
      <c r="H19" s="196">
        <f t="shared" si="0"/>
        <v>339131</v>
      </c>
    </row>
    <row r="20" spans="1:8" ht="15" x14ac:dyDescent="0.25">
      <c r="A20" s="92" t="s">
        <v>4287</v>
      </c>
      <c r="B20" s="193">
        <v>311</v>
      </c>
      <c r="C20" s="194">
        <v>45705</v>
      </c>
      <c r="D20" s="201" t="s">
        <v>4333</v>
      </c>
      <c r="E20" s="202" t="s">
        <v>3870</v>
      </c>
      <c r="F20" s="197"/>
      <c r="G20" s="196">
        <v>9523</v>
      </c>
      <c r="H20" s="196">
        <f t="shared" si="0"/>
        <v>329608</v>
      </c>
    </row>
    <row r="21" spans="1:8" ht="15" x14ac:dyDescent="0.25">
      <c r="A21" s="92" t="s">
        <v>4287</v>
      </c>
      <c r="B21" s="193" t="s">
        <v>4339</v>
      </c>
      <c r="C21" s="194">
        <v>45706</v>
      </c>
      <c r="D21" s="201" t="s">
        <v>4333</v>
      </c>
      <c r="E21" s="202" t="s">
        <v>4340</v>
      </c>
      <c r="F21" s="197"/>
      <c r="G21" s="196">
        <v>5346</v>
      </c>
      <c r="H21" s="185">
        <f t="shared" si="0"/>
        <v>324262</v>
      </c>
    </row>
    <row r="22" spans="1:8" ht="15" x14ac:dyDescent="0.25">
      <c r="A22" s="92" t="s">
        <v>4291</v>
      </c>
      <c r="B22" s="193" t="s">
        <v>4339</v>
      </c>
      <c r="C22" s="194">
        <v>45708</v>
      </c>
      <c r="D22" s="201" t="s">
        <v>4341</v>
      </c>
      <c r="E22" s="202" t="s">
        <v>4342</v>
      </c>
      <c r="F22" s="92"/>
      <c r="G22" s="196">
        <v>55144</v>
      </c>
      <c r="H22" s="185">
        <f t="shared" si="0"/>
        <v>269118</v>
      </c>
    </row>
    <row r="23" spans="1:8" ht="15" x14ac:dyDescent="0.25">
      <c r="A23" s="92" t="s">
        <v>4291</v>
      </c>
      <c r="B23" s="193" t="s">
        <v>4339</v>
      </c>
      <c r="C23" s="194">
        <v>45698</v>
      </c>
      <c r="D23" s="201" t="s">
        <v>4341</v>
      </c>
      <c r="E23" s="202" t="s">
        <v>4342</v>
      </c>
      <c r="F23" s="92"/>
      <c r="G23" s="196">
        <v>7910</v>
      </c>
      <c r="H23" s="184">
        <f t="shared" si="0"/>
        <v>261208</v>
      </c>
    </row>
    <row r="24" spans="1:8" ht="15" x14ac:dyDescent="0.25">
      <c r="A24" s="92" t="s">
        <v>4287</v>
      </c>
      <c r="B24" s="193" t="s">
        <v>4339</v>
      </c>
      <c r="C24" s="194">
        <v>45710</v>
      </c>
      <c r="D24" s="201" t="s">
        <v>4333</v>
      </c>
      <c r="E24" s="202" t="s">
        <v>4343</v>
      </c>
      <c r="F24" s="92"/>
      <c r="G24" s="185">
        <v>18080</v>
      </c>
      <c r="H24" s="184">
        <f t="shared" si="0"/>
        <v>243128</v>
      </c>
    </row>
    <row r="25" spans="1:8" ht="15" hidden="1" x14ac:dyDescent="0.25">
      <c r="A25" s="92"/>
      <c r="B25" s="193"/>
      <c r="C25" s="194"/>
      <c r="D25" s="201"/>
      <c r="E25" s="202"/>
      <c r="F25" s="196"/>
      <c r="G25" s="185"/>
      <c r="H25" s="196">
        <f t="shared" si="0"/>
        <v>243128</v>
      </c>
    </row>
    <row r="26" spans="1:8" ht="15" hidden="1" x14ac:dyDescent="0.25">
      <c r="A26" s="92" t="s">
        <v>4295</v>
      </c>
      <c r="B26" s="186"/>
      <c r="C26" s="194">
        <v>45714</v>
      </c>
      <c r="D26" s="201"/>
      <c r="E26" s="202"/>
      <c r="F26" s="122"/>
      <c r="G26" s="185"/>
      <c r="H26" s="185">
        <f t="shared" ref="H26:H49" si="1">H25-G26</f>
        <v>243128</v>
      </c>
    </row>
    <row r="27" spans="1:8" ht="15" hidden="1" x14ac:dyDescent="0.25">
      <c r="A27" s="92" t="s">
        <v>4295</v>
      </c>
      <c r="B27" s="186"/>
      <c r="C27" s="194">
        <v>45714</v>
      </c>
      <c r="D27" s="201"/>
      <c r="E27" s="202"/>
      <c r="F27" s="92"/>
      <c r="G27" s="185"/>
      <c r="H27" s="184">
        <f t="shared" si="1"/>
        <v>243128</v>
      </c>
    </row>
    <row r="28" spans="1:8" ht="15" hidden="1" x14ac:dyDescent="0.25">
      <c r="A28" s="92" t="s">
        <v>4295</v>
      </c>
      <c r="B28" s="186"/>
      <c r="C28" s="194">
        <v>45714</v>
      </c>
      <c r="D28" s="201"/>
      <c r="E28" s="202"/>
      <c r="F28" s="92"/>
      <c r="G28" s="185"/>
      <c r="H28" s="184">
        <f t="shared" si="1"/>
        <v>243128</v>
      </c>
    </row>
    <row r="29" spans="1:8" ht="15" hidden="1" x14ac:dyDescent="0.25">
      <c r="A29" s="92" t="s">
        <v>4295</v>
      </c>
      <c r="B29" s="186"/>
      <c r="C29" s="194">
        <v>45714</v>
      </c>
      <c r="E29" s="203"/>
      <c r="F29" s="92"/>
      <c r="G29" s="185"/>
      <c r="H29" s="184">
        <f t="shared" si="1"/>
        <v>243128</v>
      </c>
    </row>
    <row r="30" spans="1:8" ht="15" hidden="1" x14ac:dyDescent="0.25">
      <c r="A30" s="92" t="s">
        <v>4295</v>
      </c>
      <c r="B30" s="186"/>
      <c r="C30" s="194">
        <v>45714</v>
      </c>
      <c r="D30" s="201"/>
      <c r="E30" s="202"/>
      <c r="F30" s="92"/>
      <c r="G30" s="185"/>
      <c r="H30" s="184">
        <f t="shared" si="1"/>
        <v>243128</v>
      </c>
    </row>
    <row r="31" spans="1:8" ht="15" hidden="1" x14ac:dyDescent="0.25">
      <c r="A31" s="92" t="s">
        <v>4295</v>
      </c>
      <c r="B31" s="186"/>
      <c r="C31" s="194">
        <v>45714</v>
      </c>
      <c r="D31" s="201"/>
      <c r="E31" s="202"/>
      <c r="F31" s="92"/>
      <c r="G31" s="185"/>
      <c r="H31" s="184">
        <f t="shared" si="1"/>
        <v>243128</v>
      </c>
    </row>
    <row r="32" spans="1:8" ht="15" hidden="1" x14ac:dyDescent="0.25">
      <c r="A32" s="92" t="s">
        <v>4295</v>
      </c>
      <c r="B32" s="186"/>
      <c r="C32" s="194">
        <v>45714</v>
      </c>
      <c r="E32" s="203"/>
      <c r="F32" s="92"/>
      <c r="G32" s="185"/>
      <c r="H32" s="184">
        <f t="shared" si="1"/>
        <v>243128</v>
      </c>
    </row>
    <row r="33" spans="1:8" ht="15" hidden="1" x14ac:dyDescent="0.25">
      <c r="A33" s="92" t="s">
        <v>4295</v>
      </c>
      <c r="B33" s="186"/>
      <c r="C33" s="194">
        <v>45714</v>
      </c>
      <c r="D33" s="201"/>
      <c r="E33" s="202"/>
      <c r="F33" s="92"/>
      <c r="G33" s="185"/>
      <c r="H33" s="184">
        <f t="shared" si="1"/>
        <v>243128</v>
      </c>
    </row>
    <row r="34" spans="1:8" ht="15" hidden="1" x14ac:dyDescent="0.25">
      <c r="A34" s="92" t="s">
        <v>4295</v>
      </c>
      <c r="B34" s="186"/>
      <c r="C34" s="194">
        <v>45714</v>
      </c>
      <c r="D34" s="201"/>
      <c r="E34" s="202"/>
      <c r="F34" s="92"/>
      <c r="G34" s="185"/>
      <c r="H34" s="184">
        <f t="shared" si="1"/>
        <v>243128</v>
      </c>
    </row>
    <row r="35" spans="1:8" ht="15" hidden="1" x14ac:dyDescent="0.25">
      <c r="A35" s="92" t="s">
        <v>4295</v>
      </c>
      <c r="B35" s="186"/>
      <c r="C35" s="194">
        <v>45714</v>
      </c>
      <c r="D35" s="201"/>
      <c r="E35" s="202"/>
      <c r="F35" s="92"/>
      <c r="G35" s="185"/>
      <c r="H35" s="184">
        <f t="shared" si="1"/>
        <v>243128</v>
      </c>
    </row>
    <row r="36" spans="1:8" ht="15" hidden="1" x14ac:dyDescent="0.25">
      <c r="A36" s="92" t="s">
        <v>4295</v>
      </c>
      <c r="B36" s="186"/>
      <c r="C36" s="194">
        <v>45714</v>
      </c>
      <c r="F36" s="92"/>
      <c r="G36" s="206"/>
      <c r="H36" s="184">
        <f t="shared" si="1"/>
        <v>243128</v>
      </c>
    </row>
    <row r="37" spans="1:8" ht="15" hidden="1" x14ac:dyDescent="0.25">
      <c r="A37" s="92" t="s">
        <v>4295</v>
      </c>
      <c r="B37" s="186"/>
      <c r="C37" s="194">
        <v>45714</v>
      </c>
      <c r="E37" s="202"/>
      <c r="F37" s="92"/>
      <c r="G37" s="185"/>
      <c r="H37" s="184">
        <f t="shared" si="1"/>
        <v>243128</v>
      </c>
    </row>
    <row r="38" spans="1:8" ht="15" hidden="1" x14ac:dyDescent="0.25">
      <c r="A38" s="92" t="s">
        <v>4295</v>
      </c>
      <c r="B38" s="186"/>
      <c r="C38" s="194">
        <v>45714</v>
      </c>
      <c r="D38" s="201"/>
      <c r="E38" s="202"/>
      <c r="F38" s="92"/>
      <c r="G38" s="185"/>
      <c r="H38" s="184">
        <f t="shared" si="1"/>
        <v>243128</v>
      </c>
    </row>
    <row r="39" spans="1:8" ht="15" hidden="1" x14ac:dyDescent="0.25">
      <c r="A39" s="92" t="s">
        <v>4295</v>
      </c>
      <c r="B39" s="186"/>
      <c r="C39" s="194">
        <v>45714</v>
      </c>
      <c r="D39" s="201"/>
      <c r="E39" s="202"/>
      <c r="F39" s="92"/>
      <c r="G39" s="185"/>
      <c r="H39" s="184">
        <f t="shared" si="1"/>
        <v>243128</v>
      </c>
    </row>
    <row r="40" spans="1:8" ht="15" hidden="1" x14ac:dyDescent="0.25">
      <c r="A40" s="92" t="s">
        <v>4295</v>
      </c>
      <c r="B40" s="186"/>
      <c r="C40" s="194">
        <v>45714</v>
      </c>
      <c r="D40" s="201"/>
      <c r="E40" s="202"/>
      <c r="F40" s="92"/>
      <c r="G40" s="185"/>
      <c r="H40" s="184">
        <f t="shared" si="1"/>
        <v>243128</v>
      </c>
    </row>
    <row r="41" spans="1:8" ht="15" hidden="1" x14ac:dyDescent="0.25">
      <c r="A41" s="92" t="s">
        <v>4295</v>
      </c>
      <c r="B41" s="186"/>
      <c r="C41" s="194">
        <v>45714</v>
      </c>
      <c r="D41" s="201"/>
      <c r="E41" s="202"/>
      <c r="F41" s="92"/>
      <c r="G41" s="185"/>
      <c r="H41" s="184">
        <f t="shared" si="1"/>
        <v>243128</v>
      </c>
    </row>
    <row r="42" spans="1:8" ht="15" hidden="1" x14ac:dyDescent="0.25">
      <c r="A42" s="92" t="s">
        <v>4295</v>
      </c>
      <c r="B42" s="186"/>
      <c r="C42" s="194">
        <v>45714</v>
      </c>
      <c r="D42" s="201"/>
      <c r="E42" s="202"/>
      <c r="F42" s="92"/>
      <c r="G42" s="185"/>
      <c r="H42" s="184">
        <f t="shared" si="1"/>
        <v>243128</v>
      </c>
    </row>
    <row r="43" spans="1:8" ht="15" hidden="1" x14ac:dyDescent="0.25">
      <c r="A43" s="92" t="s">
        <v>4295</v>
      </c>
      <c r="B43" s="186"/>
      <c r="C43" s="194">
        <v>45714</v>
      </c>
      <c r="D43" s="201"/>
      <c r="E43" s="202"/>
      <c r="F43" s="92"/>
      <c r="G43" s="206"/>
      <c r="H43" s="184">
        <f t="shared" si="1"/>
        <v>243128</v>
      </c>
    </row>
    <row r="44" spans="1:8" ht="15" hidden="1" x14ac:dyDescent="0.25">
      <c r="A44" s="92" t="s">
        <v>4295</v>
      </c>
      <c r="B44" s="186"/>
      <c r="C44" s="194">
        <v>45714</v>
      </c>
      <c r="D44" s="205"/>
      <c r="E44" s="202"/>
      <c r="F44" s="92"/>
      <c r="G44" s="206"/>
      <c r="H44" s="184">
        <f t="shared" si="1"/>
        <v>243128</v>
      </c>
    </row>
    <row r="45" spans="1:8" ht="15" hidden="1" x14ac:dyDescent="0.25">
      <c r="A45" s="92" t="s">
        <v>4295</v>
      </c>
      <c r="B45" s="186"/>
      <c r="C45" s="194">
        <v>45714</v>
      </c>
      <c r="E45" s="203"/>
      <c r="F45" s="92"/>
      <c r="G45" s="185"/>
      <c r="H45" s="184">
        <f t="shared" si="1"/>
        <v>243128</v>
      </c>
    </row>
    <row r="46" spans="1:8" ht="15" hidden="1" x14ac:dyDescent="0.25">
      <c r="A46" s="92" t="s">
        <v>4295</v>
      </c>
      <c r="B46" s="186"/>
      <c r="C46" s="194">
        <v>45714</v>
      </c>
      <c r="D46" s="201"/>
      <c r="E46" s="202"/>
      <c r="F46" s="92"/>
      <c r="G46" s="185"/>
      <c r="H46" s="184">
        <f t="shared" si="1"/>
        <v>243128</v>
      </c>
    </row>
    <row r="47" spans="1:8" ht="15" hidden="1" x14ac:dyDescent="0.25">
      <c r="A47" s="92" t="s">
        <v>4295</v>
      </c>
      <c r="B47" s="204"/>
      <c r="C47" s="194">
        <v>45714</v>
      </c>
      <c r="D47" s="151"/>
      <c r="E47" s="202"/>
      <c r="F47" s="92"/>
      <c r="G47" s="185"/>
      <c r="H47" s="184">
        <f t="shared" si="1"/>
        <v>243128</v>
      </c>
    </row>
    <row r="48" spans="1:8" ht="15" hidden="1" x14ac:dyDescent="0.25">
      <c r="A48" s="92" t="s">
        <v>4295</v>
      </c>
      <c r="B48" s="186"/>
      <c r="C48" s="194">
        <v>45714</v>
      </c>
      <c r="D48" s="201"/>
      <c r="E48" s="202"/>
      <c r="F48" s="92"/>
      <c r="G48" s="185"/>
      <c r="H48" s="184">
        <f t="shared" si="1"/>
        <v>243128</v>
      </c>
    </row>
    <row r="49" spans="1:9" ht="15" hidden="1" x14ac:dyDescent="0.25">
      <c r="A49" s="92" t="s">
        <v>4295</v>
      </c>
      <c r="B49" s="186"/>
      <c r="C49" s="194">
        <v>45714</v>
      </c>
      <c r="D49" s="117"/>
      <c r="E49" s="203"/>
      <c r="F49" s="92"/>
      <c r="G49" s="185"/>
      <c r="H49" s="184">
        <f t="shared" si="1"/>
        <v>243128</v>
      </c>
    </row>
    <row r="50" spans="1:9" ht="15" x14ac:dyDescent="0.25">
      <c r="A50" s="92"/>
      <c r="B50" s="186"/>
      <c r="C50" s="194"/>
      <c r="D50" s="151"/>
      <c r="E50" s="92" t="s">
        <v>99</v>
      </c>
      <c r="F50" s="130"/>
      <c r="G50" s="130">
        <f>G10+G13+G46+G49+G44+G43+G39+G37+G36+G12+G14+G15+G16+G17+G18+G19+G20+G21+G22+G23++G24+G25+G26+G27+G28+G29+G38+G40+G41+G42+G47+G48+G11+G30+G31+G32+G33+G34+G35+G45</f>
        <v>424308</v>
      </c>
      <c r="H50" s="184">
        <f>H49</f>
        <v>243128</v>
      </c>
      <c r="I50" s="198"/>
    </row>
    <row r="51" spans="1:9" ht="15" x14ac:dyDescent="0.25">
      <c r="A51" s="92"/>
      <c r="B51" s="186"/>
      <c r="C51" s="194"/>
      <c r="D51" s="151" t="s">
        <v>4320</v>
      </c>
      <c r="E51" s="92" t="s">
        <v>4314</v>
      </c>
      <c r="F51" s="92"/>
      <c r="G51" s="185" t="s">
        <v>166</v>
      </c>
      <c r="H51" s="186" t="s">
        <v>166</v>
      </c>
    </row>
  </sheetData>
  <pageMargins left="0.25" right="0.25" top="0.75" bottom="0.75" header="0.3" footer="0.3"/>
  <pageSetup orientation="landscape" horizontalDpi="360" verticalDpi="36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I80"/>
  <sheetViews>
    <sheetView workbookViewId="0">
      <selection activeCell="G4" sqref="G4"/>
    </sheetView>
  </sheetViews>
  <sheetFormatPr baseColWidth="10" defaultColWidth="11.42578125" defaultRowHeight="15" x14ac:dyDescent="0.25"/>
  <cols>
    <col min="1" max="2" width="12" bestFit="1" customWidth="1"/>
    <col min="3" max="3" width="13.140625" bestFit="1" customWidth="1"/>
    <col min="4" max="4" width="11.85546875" customWidth="1"/>
  </cols>
  <sheetData>
    <row r="2" spans="1:8" x14ac:dyDescent="0.25">
      <c r="A2" s="63" t="s">
        <v>209</v>
      </c>
      <c r="B2" s="63" t="s">
        <v>210</v>
      </c>
      <c r="C2" s="63" t="s">
        <v>211</v>
      </c>
      <c r="D2" s="63" t="s">
        <v>212</v>
      </c>
      <c r="E2" s="63" t="s">
        <v>213</v>
      </c>
      <c r="F2" s="63" t="s">
        <v>280</v>
      </c>
      <c r="G2" s="63" t="s">
        <v>285</v>
      </c>
      <c r="H2" s="63"/>
    </row>
    <row r="3" spans="1:8" ht="15.75" x14ac:dyDescent="0.25">
      <c r="A3" s="58">
        <v>14.07</v>
      </c>
      <c r="B3" s="77"/>
      <c r="C3" s="77"/>
      <c r="D3" s="58"/>
      <c r="E3" s="58"/>
      <c r="F3" s="58"/>
      <c r="G3" s="181" t="s">
        <v>4312</v>
      </c>
    </row>
    <row r="4" spans="1:8" x14ac:dyDescent="0.25">
      <c r="A4" s="58">
        <v>150</v>
      </c>
      <c r="B4" s="58"/>
      <c r="C4" s="58"/>
      <c r="D4" s="58"/>
      <c r="E4" s="58"/>
      <c r="F4" s="58"/>
      <c r="G4" s="58"/>
    </row>
    <row r="5" spans="1:8" x14ac:dyDescent="0.25">
      <c r="A5" s="58">
        <v>175</v>
      </c>
      <c r="B5" s="58"/>
      <c r="C5" s="58"/>
      <c r="D5" s="58"/>
      <c r="E5" s="58"/>
      <c r="F5" s="58"/>
      <c r="G5" s="58">
        <v>20000</v>
      </c>
    </row>
    <row r="6" spans="1:8" x14ac:dyDescent="0.25">
      <c r="A6" s="58">
        <v>13742.13</v>
      </c>
      <c r="B6" s="58"/>
      <c r="C6" s="58"/>
      <c r="D6" s="58"/>
      <c r="E6" s="58"/>
      <c r="F6" s="58"/>
      <c r="G6" s="58"/>
    </row>
    <row r="7" spans="1:8" x14ac:dyDescent="0.25">
      <c r="A7" s="58">
        <v>45.78</v>
      </c>
      <c r="B7" s="58"/>
      <c r="C7" s="58"/>
      <c r="D7" s="58"/>
      <c r="E7" s="58"/>
      <c r="F7" s="58"/>
      <c r="G7" s="58"/>
      <c r="H7" s="58">
        <f>H6-G7</f>
        <v>0</v>
      </c>
    </row>
    <row r="8" spans="1:8" x14ac:dyDescent="0.25">
      <c r="A8" s="58">
        <v>75</v>
      </c>
      <c r="B8" s="58"/>
      <c r="C8" s="58"/>
      <c r="D8" s="58"/>
      <c r="E8" s="58"/>
      <c r="F8" s="58"/>
      <c r="G8" s="58"/>
      <c r="H8" s="58">
        <f>H7+F8</f>
        <v>0</v>
      </c>
    </row>
    <row r="9" spans="1:8" x14ac:dyDescent="0.25">
      <c r="A9" s="58">
        <v>17.100000000000001</v>
      </c>
      <c r="B9" s="58"/>
      <c r="C9" s="58"/>
      <c r="D9" s="58"/>
      <c r="E9" s="58"/>
      <c r="F9" s="58"/>
      <c r="G9" s="58"/>
    </row>
    <row r="10" spans="1:8" x14ac:dyDescent="0.25">
      <c r="A10" s="58">
        <v>17.100000000000001</v>
      </c>
      <c r="B10" s="58"/>
      <c r="C10" s="58"/>
      <c r="D10" s="58"/>
      <c r="E10" s="58"/>
      <c r="F10" s="58"/>
      <c r="G10" s="58"/>
    </row>
    <row r="11" spans="1:8" x14ac:dyDescent="0.25">
      <c r="A11" s="58">
        <v>19.95</v>
      </c>
      <c r="B11" s="58"/>
      <c r="C11" s="58"/>
      <c r="D11" s="58"/>
      <c r="E11" s="58"/>
      <c r="F11" s="58"/>
      <c r="G11" s="58"/>
    </row>
    <row r="12" spans="1:8" x14ac:dyDescent="0.25">
      <c r="A12" s="58">
        <v>22.8</v>
      </c>
      <c r="B12" s="58"/>
      <c r="C12" s="58"/>
      <c r="D12" s="58"/>
      <c r="E12" s="58"/>
      <c r="F12" s="58"/>
      <c r="G12" s="58"/>
    </row>
    <row r="13" spans="1:8" x14ac:dyDescent="0.25">
      <c r="A13" s="58">
        <v>51.3</v>
      </c>
      <c r="B13" s="58"/>
      <c r="C13" s="58"/>
      <c r="D13" s="58"/>
      <c r="E13" s="58"/>
      <c r="F13" s="58"/>
      <c r="G13" s="58"/>
    </row>
    <row r="14" spans="1:8" x14ac:dyDescent="0.25">
      <c r="A14" s="58">
        <v>34.47</v>
      </c>
      <c r="B14" s="58"/>
      <c r="C14" s="58"/>
      <c r="D14" s="58"/>
      <c r="E14" s="58"/>
      <c r="F14" s="58"/>
      <c r="G14" s="58"/>
    </row>
    <row r="15" spans="1:8" x14ac:dyDescent="0.25">
      <c r="A15" s="58">
        <v>175</v>
      </c>
      <c r="B15" s="58"/>
      <c r="C15" s="58"/>
      <c r="D15" s="58"/>
      <c r="E15" s="58"/>
      <c r="F15" s="58"/>
      <c r="G15" s="58"/>
    </row>
    <row r="16" spans="1:8" x14ac:dyDescent="0.25">
      <c r="A16" s="58"/>
      <c r="B16" s="58"/>
      <c r="C16" s="58"/>
      <c r="D16" s="58"/>
      <c r="E16" s="58"/>
      <c r="F16" s="58"/>
      <c r="G16" s="58"/>
    </row>
    <row r="17" spans="1:7" x14ac:dyDescent="0.25">
      <c r="A17" s="58"/>
      <c r="B17" s="58"/>
      <c r="C17" s="58"/>
      <c r="D17" s="58"/>
      <c r="E17" s="58"/>
      <c r="F17" s="58"/>
      <c r="G17" s="58"/>
    </row>
    <row r="18" spans="1:7" x14ac:dyDescent="0.25">
      <c r="A18" s="58"/>
      <c r="B18" s="58"/>
      <c r="C18" s="58"/>
      <c r="D18" s="58"/>
      <c r="E18" s="58"/>
      <c r="F18" s="58"/>
      <c r="G18" s="58"/>
    </row>
    <row r="19" spans="1:7" x14ac:dyDescent="0.25">
      <c r="A19" s="58"/>
      <c r="B19" s="58"/>
      <c r="C19" s="58"/>
      <c r="D19" s="58"/>
      <c r="E19" s="58"/>
      <c r="F19" s="58"/>
      <c r="G19" s="58"/>
    </row>
    <row r="20" spans="1:7" x14ac:dyDescent="0.25">
      <c r="A20" s="58"/>
      <c r="B20" s="58"/>
      <c r="C20" s="58"/>
      <c r="D20" s="58"/>
      <c r="E20" s="58"/>
      <c r="F20" s="58"/>
      <c r="G20" s="58"/>
    </row>
    <row r="21" spans="1:7" x14ac:dyDescent="0.25">
      <c r="A21" s="58"/>
      <c r="B21" s="58"/>
      <c r="C21" s="58"/>
      <c r="D21" s="58"/>
      <c r="E21" s="58"/>
      <c r="F21" s="58"/>
      <c r="G21" s="58"/>
    </row>
    <row r="22" spans="1:7" x14ac:dyDescent="0.25">
      <c r="A22" s="58"/>
      <c r="B22" s="58"/>
      <c r="C22" s="58"/>
      <c r="D22" s="58"/>
      <c r="E22" s="58"/>
      <c r="F22" s="58"/>
      <c r="G22" s="58"/>
    </row>
    <row r="23" spans="1:7" x14ac:dyDescent="0.25">
      <c r="A23" s="58"/>
      <c r="B23" s="58"/>
      <c r="C23" s="58"/>
      <c r="D23" s="58"/>
      <c r="E23" s="58"/>
      <c r="F23" s="58"/>
      <c r="G23" s="58"/>
    </row>
    <row r="24" spans="1:7" x14ac:dyDescent="0.25">
      <c r="A24" s="58"/>
      <c r="B24" s="58"/>
      <c r="C24" s="58"/>
      <c r="D24" s="58"/>
      <c r="E24" s="58"/>
      <c r="F24" s="58"/>
      <c r="G24" s="58"/>
    </row>
    <row r="25" spans="1:7" x14ac:dyDescent="0.25">
      <c r="A25" s="58"/>
      <c r="B25" s="58"/>
      <c r="C25" s="58"/>
      <c r="D25" s="58"/>
      <c r="E25" s="58"/>
      <c r="F25" s="58"/>
      <c r="G25" s="58"/>
    </row>
    <row r="26" spans="1:7" x14ac:dyDescent="0.25">
      <c r="A26" s="58"/>
      <c r="B26" s="58"/>
      <c r="C26" s="58"/>
      <c r="D26" s="58"/>
      <c r="E26" s="58"/>
      <c r="F26" s="58"/>
      <c r="G26" s="58"/>
    </row>
    <row r="27" spans="1:7" x14ac:dyDescent="0.25">
      <c r="A27" s="58"/>
      <c r="B27" s="58"/>
      <c r="C27" s="58"/>
      <c r="D27" s="58"/>
      <c r="E27" s="58"/>
      <c r="F27" s="58"/>
    </row>
    <row r="28" spans="1:7" x14ac:dyDescent="0.25">
      <c r="A28" s="58"/>
      <c r="B28" s="58"/>
      <c r="C28" s="58"/>
      <c r="D28" s="58"/>
      <c r="E28" s="58"/>
      <c r="F28" s="58"/>
    </row>
    <row r="29" spans="1:7" x14ac:dyDescent="0.25">
      <c r="A29" s="58"/>
      <c r="B29" s="58"/>
      <c r="C29" s="58"/>
      <c r="E29" s="58"/>
      <c r="F29" s="58"/>
    </row>
    <row r="30" spans="1:7" x14ac:dyDescent="0.25">
      <c r="A30" s="58"/>
      <c r="B30" s="58"/>
      <c r="C30" s="58"/>
    </row>
    <row r="31" spans="1:7" x14ac:dyDescent="0.25">
      <c r="B31" s="58"/>
      <c r="C31" s="58"/>
    </row>
    <row r="32" spans="1:7" x14ac:dyDescent="0.25">
      <c r="C32" s="58"/>
    </row>
    <row r="33" spans="1:8" x14ac:dyDescent="0.25">
      <c r="A33" s="58">
        <f t="shared" ref="A33:G33" si="0">SUM(A3:A32)</f>
        <v>14539.699999999999</v>
      </c>
      <c r="B33" s="58">
        <f t="shared" si="0"/>
        <v>0</v>
      </c>
      <c r="C33" s="58">
        <f t="shared" si="0"/>
        <v>0</v>
      </c>
      <c r="D33" s="58">
        <f t="shared" si="0"/>
        <v>0</v>
      </c>
      <c r="E33" s="58">
        <f t="shared" si="0"/>
        <v>0</v>
      </c>
      <c r="F33" s="58">
        <f t="shared" si="0"/>
        <v>0</v>
      </c>
      <c r="G33" s="58">
        <f t="shared" si="0"/>
        <v>20000</v>
      </c>
      <c r="H33">
        <f>SUM(A33:G33)</f>
        <v>34539.699999999997</v>
      </c>
    </row>
    <row r="34" spans="1:8" x14ac:dyDescent="0.25">
      <c r="C34" s="58"/>
    </row>
    <row r="35" spans="1:8" x14ac:dyDescent="0.25">
      <c r="C35" s="58"/>
    </row>
    <row r="36" spans="1:8" x14ac:dyDescent="0.25">
      <c r="A36" s="3"/>
      <c r="C36" s="58"/>
    </row>
    <row r="37" spans="1:8" x14ac:dyDescent="0.25">
      <c r="C37" s="58"/>
    </row>
    <row r="38" spans="1:8" x14ac:dyDescent="0.25">
      <c r="C38" s="58"/>
    </row>
    <row r="52" spans="4:9" ht="15.75" x14ac:dyDescent="0.25">
      <c r="E52" s="180" t="s">
        <v>99</v>
      </c>
      <c r="F52" s="181">
        <f>F8+F22</f>
        <v>0</v>
      </c>
      <c r="G52" s="181">
        <f>G5+G6+G7+G8+G9+G10+G11+G12+G13+G14+G15+G16+G17+G18+G19+G20+G21+G22+G23+G24+G25+G26+G27+G28+G29+G30+G31+G32+G33+G34+G35+G36+G37+G38+G39+G40+G41+G42+G43+G44+G45+G46+G47+G48+G49+G50+G51</f>
        <v>40000</v>
      </c>
      <c r="I52" s="58">
        <f>F52-G52</f>
        <v>-40000</v>
      </c>
    </row>
    <row r="53" spans="4:9" x14ac:dyDescent="0.25">
      <c r="D53" t="s">
        <v>4313</v>
      </c>
      <c r="E53" t="s">
        <v>4314</v>
      </c>
    </row>
    <row r="80" spans="3:3" x14ac:dyDescent="0.25">
      <c r="C80" t="s">
        <v>4302</v>
      </c>
    </row>
  </sheetData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Control ck</vt:lpstr>
      <vt:lpstr>CK TRANSITO</vt:lpstr>
      <vt:lpstr>Informe mensual</vt:lpstr>
      <vt:lpstr> banco</vt:lpstr>
      <vt:lpstr>Relacion Int Pol</vt:lpstr>
      <vt:lpstr>CONTR.2</vt:lpstr>
      <vt:lpstr>Hoja4</vt:lpstr>
      <vt:lpstr>AYUAS</vt:lpstr>
      <vt:lpstr>debitos banco</vt:lpstr>
      <vt:lpstr>PRESUP</vt:lpstr>
      <vt:lpstr>'Control ck'!Área_de_impresión</vt:lpstr>
      <vt:lpstr>'Control ck'!Títulos_a_imprimir</vt:lpstr>
    </vt:vector>
  </TitlesOfParts>
  <Company>RevolucionUnattended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gobernacion</dc:creator>
  <cp:lastModifiedBy>Gobernación Provincial Monte Plata</cp:lastModifiedBy>
  <cp:lastPrinted>2025-03-28T15:27:46Z</cp:lastPrinted>
  <dcterms:created xsi:type="dcterms:W3CDTF">2012-10-12T15:13:18Z</dcterms:created>
  <dcterms:modified xsi:type="dcterms:W3CDTF">2025-03-28T15:33:03Z</dcterms:modified>
</cp:coreProperties>
</file>